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9270" windowHeight="4875" tabRatio="721" activeTab="0"/>
  </bookViews>
  <sheets>
    <sheet name="CERTIFICADO BASE" sheetId="1" r:id="rId1"/>
    <sheet name="DETALLE BASE" sheetId="2" r:id="rId2"/>
    <sheet name="CALIBRADOS" sheetId="3" r:id="rId3"/>
    <sheet name="PARADAS" sheetId="4" r:id="rId4"/>
    <sheet name="CERTIFICADO" sheetId="5" r:id="rId5"/>
  </sheets>
  <externalReferences>
    <externalReference r:id="rId8"/>
  </externalReferences>
  <definedNames>
    <definedName name="_xlnm.Print_Area" localSheetId="2">'CALIBRADOS'!$A$1:$V$69</definedName>
    <definedName name="_xlnm.Print_Area" localSheetId="4">'CERTIFICADO'!$A$1:$Y$27</definedName>
    <definedName name="_xlnm.Print_Area" localSheetId="0">'CERTIFICADO BASE'!$A$1:$Y$36</definedName>
    <definedName name="_xlnm.Print_Area" localSheetId="1">'DETALLE BASE'!$A$1:$Q$17</definedName>
    <definedName name="_xlnm.Print_Area" localSheetId="3">'PARADAS'!$A$1:$V$66</definedName>
  </definedNames>
  <calcPr fullCalcOnLoad="1"/>
</workbook>
</file>

<file path=xl/sharedStrings.xml><?xml version="1.0" encoding="utf-8"?>
<sst xmlns="http://schemas.openxmlformats.org/spreadsheetml/2006/main" count="261" uniqueCount="148">
  <si>
    <t xml:space="preserve">NOMBRE DE LA PRUEBA :        </t>
  </si>
  <si>
    <t xml:space="preserve"> metros.</t>
  </si>
  <si>
    <t xml:space="preserve">CONDICIONES :      </t>
  </si>
  <si>
    <t xml:space="preserve">COMENTARIO :       </t>
  </si>
  <si>
    <t>CALIBRADO PREMEDICIÓN</t>
  </si>
  <si>
    <t>DÍA :</t>
  </si>
  <si>
    <t>HORA :</t>
  </si>
  <si>
    <t>TEMPERATURA :</t>
  </si>
  <si>
    <t>NÚMEROS CONTADOR</t>
  </si>
  <si>
    <t>1ª PASADA</t>
  </si>
  <si>
    <t>2ª PASADA</t>
  </si>
  <si>
    <t>3ª PASADA</t>
  </si>
  <si>
    <t>4ª PASADA</t>
  </si>
  <si>
    <t>SALIDA</t>
  </si>
  <si>
    <t>FINAL</t>
  </si>
  <si>
    <t>DIFERENCIA</t>
  </si>
  <si>
    <t>MEDIA</t>
  </si>
  <si>
    <t>Nºs./Km.</t>
  </si>
  <si>
    <t>CALIBRADO POSTMEDICIÓN</t>
  </si>
  <si>
    <t>Nºs/Km.</t>
  </si>
  <si>
    <t>CONSTANTE DE TRABAJO PARA EL DÍA</t>
  </si>
  <si>
    <t xml:space="preserve"> </t>
  </si>
  <si>
    <t>TOMA DE DATOS SOBRE UNA DISTANCIA CALIBRADA DE :</t>
  </si>
  <si>
    <t>CATEGORÍA :</t>
  </si>
  <si>
    <t>+</t>
  </si>
  <si>
    <t>=</t>
  </si>
  <si>
    <t>:</t>
  </si>
  <si>
    <t>m. x 1,001   =</t>
  </si>
  <si>
    <t>MEDIA DEL CALIBRADO Y POSTCALIBRADO PARA EL DÍA :</t>
  </si>
  <si>
    <t xml:space="preserve">  PARADAS</t>
  </si>
  <si>
    <t>Nº CONTADOR</t>
  </si>
  <si>
    <t>M. PARCIALES</t>
  </si>
  <si>
    <t>TOTALES</t>
  </si>
  <si>
    <t>MEDIDA DE LA PRUEBA CON EL CONTADOR JONES :</t>
  </si>
  <si>
    <t>MEDIDA REAL DE LA PRUEBA :</t>
  </si>
  <si>
    <t>DIFERENCIA :</t>
  </si>
  <si>
    <t xml:space="preserve">REAJUSTE REALIZADO : </t>
  </si>
  <si>
    <t>Fdo.</t>
  </si>
  <si>
    <t xml:space="preserve">FECHA :  </t>
  </si>
  <si>
    <t xml:space="preserve">TEMPERATURA:                 </t>
  </si>
  <si>
    <t>TEMPERATURA:</t>
  </si>
  <si>
    <t xml:space="preserve">HORA INICIO:                 </t>
  </si>
  <si>
    <t xml:space="preserve">HORA FINAL:                  </t>
  </si>
  <si>
    <t xml:space="preserve">META                  </t>
  </si>
  <si>
    <t xml:space="preserve">ALTITUD: SALIDA   </t>
  </si>
  <si>
    <t xml:space="preserve">PUNTO MAS ALTO              </t>
  </si>
  <si>
    <t>PUNTO MAS BAJO</t>
  </si>
  <si>
    <t>metros</t>
  </si>
  <si>
    <t xml:space="preserve">NOMBRE DE LA PRUEBA : </t>
  </si>
  <si>
    <t>SITUACIÓN DE LA BASE DE CALIBRADO :</t>
  </si>
  <si>
    <t xml:space="preserve">CIUDAD : </t>
  </si>
  <si>
    <t xml:space="preserve">Nº DE REGISTRO O DATOS DE LA BASE DE CALIBRADO : </t>
  </si>
  <si>
    <t xml:space="preserve">MÉTODO UTILIZADO PARA MEDIR LA BASE : </t>
  </si>
  <si>
    <t>NUMERO DE PASADAS SOBRE LA BASE :</t>
  </si>
  <si>
    <t xml:space="preserve">TIPO DE SEÑALIZACIÓN DE LOS PUNTOS A y B  : </t>
  </si>
  <si>
    <t xml:space="preserve">HOMOLOGADOR DE LA BASE  : </t>
  </si>
  <si>
    <t xml:space="preserve">MEDIDA DE LA BASE DE CALIBRADO :                          </t>
  </si>
  <si>
    <t xml:space="preserve"> metros</t>
  </si>
  <si>
    <t xml:space="preserve">FECHA : </t>
  </si>
  <si>
    <t>DOS</t>
  </si>
  <si>
    <t>SITUACIÓN DE LA BASE :</t>
  </si>
  <si>
    <t>FECHA :</t>
  </si>
  <si>
    <t>HORA DE INICIO :</t>
  </si>
  <si>
    <t xml:space="preserve">  TEMPERATURA DEL SUELO (Tº)</t>
  </si>
  <si>
    <t>HORA FINAL :</t>
  </si>
  <si>
    <t>PRIMERA MEDICIÓN :</t>
  </si>
  <si>
    <t xml:space="preserve">A B = C x D = </t>
  </si>
  <si>
    <t>B</t>
  </si>
  <si>
    <t>A’</t>
  </si>
  <si>
    <t>B’</t>
  </si>
  <si>
    <t>DIFERENCIA ENTRE B - B’ = 1 metro</t>
  </si>
  <si>
    <t>SEGUNDA MEDICIÓN :</t>
  </si>
  <si>
    <t>B’A’ = (C x D) - BB’ + AA’ =</t>
  </si>
  <si>
    <t>MEDIA DE LAS DOS MEDICIONES :</t>
  </si>
  <si>
    <t>Alejando</t>
  </si>
  <si>
    <t>Acercando</t>
  </si>
  <si>
    <t>LOCALIZACIÓN Y DESCRIPCIÓN DE LOS PUNTOS DE REFERENCIA:</t>
  </si>
  <si>
    <t>PUNTO A :</t>
  </si>
  <si>
    <t>PUNTO B :</t>
  </si>
  <si>
    <t>PLANO ADJUNTO EN ANEXO :</t>
  </si>
  <si>
    <t>NUMERO DE REGISTRO :</t>
  </si>
  <si>
    <t xml:space="preserve">CALLE </t>
  </si>
  <si>
    <t>CIUDAD :</t>
  </si>
  <si>
    <t xml:space="preserve">A: PUNTO DE INICIO               </t>
  </si>
  <si>
    <t xml:space="preserve">B: PUNTO PROVISIONAL DEL FINAL    </t>
  </si>
  <si>
    <t>1ª)</t>
  </si>
  <si>
    <t>A</t>
  </si>
  <si>
    <t xml:space="preserve">2ª)  </t>
  </si>
  <si>
    <t>1+[0,0000116x(Tº-20º)]=</t>
  </si>
  <si>
    <t xml:space="preserve">FACTOR DE CORRECCIÓN TÉRMICA (FCT): </t>
  </si>
  <si>
    <t>C: NUMERO DE CINTADAS</t>
  </si>
  <si>
    <t>D: LONGITUD DE LA CINTA METÁLICA</t>
  </si>
  <si>
    <t>AYUDANTES</t>
  </si>
  <si>
    <t>Nombre de la prueba</t>
  </si>
  <si>
    <t>Ubicación</t>
  </si>
  <si>
    <t>Altitud (en metros sobre el nivel del mar):</t>
  </si>
  <si>
    <t>Tipo de recorrido (en círculo, de punto a punto, etc.)</t>
  </si>
  <si>
    <t>PAÍS</t>
  </si>
  <si>
    <t xml:space="preserve"> Distancia de la prueba</t>
  </si>
  <si>
    <t xml:space="preserve">Fecha de la prueba                                                 </t>
  </si>
  <si>
    <t xml:space="preserve">Distancia medida del recorrido                                        </t>
  </si>
  <si>
    <t>Fecha de la medición</t>
  </si>
  <si>
    <t>Meta</t>
  </si>
  <si>
    <t xml:space="preserve">Punto más elevado </t>
  </si>
  <si>
    <t xml:space="preserve">Salida           </t>
  </si>
  <si>
    <t>Fecha</t>
  </si>
  <si>
    <t xml:space="preserve">Firma   </t>
  </si>
  <si>
    <t xml:space="preserve">Punto más bajo   </t>
  </si>
  <si>
    <t>HOMOLOGADOR OFICIAL :</t>
  </si>
  <si>
    <t>HOJA DE RUTA</t>
  </si>
  <si>
    <r>
      <t xml:space="preserve">             EL PUNTO PROVISIONAL </t>
    </r>
    <r>
      <rPr>
        <b/>
        <sz val="12"/>
        <rFont val="Cambria"/>
        <family val="1"/>
      </rPr>
      <t>B</t>
    </r>
    <r>
      <rPr>
        <sz val="12"/>
        <rFont val="Cambria"/>
        <family val="1"/>
      </rPr>
      <t xml:space="preserve"> EN             </t>
    </r>
  </si>
  <si>
    <r>
      <t xml:space="preserve">cm. DEL PUNTO </t>
    </r>
    <r>
      <rPr>
        <b/>
        <sz val="12"/>
        <rFont val="Cambria"/>
        <family val="1"/>
      </rPr>
      <t>A</t>
    </r>
  </si>
  <si>
    <t>B’           A’   EN SENTIDO INVERSO</t>
  </si>
  <si>
    <t>CERTIFICACIÓN  DE  LA  BASE  DE  CALIBRADO</t>
  </si>
  <si>
    <t>DETALLE  DE  LA  BASE  DE  CALIBRADO</t>
  </si>
  <si>
    <t>COTAS, CLAVOS Y PINTURA</t>
  </si>
  <si>
    <t>LECTURAS  DEL  CONTADOR  JONES</t>
  </si>
  <si>
    <t>RECORRIDO DE PRUEBA EN CARRETERA</t>
  </si>
  <si>
    <t xml:space="preserve">PROVINCIA : </t>
  </si>
  <si>
    <t>CINTA MÉTRICA METÁLICA (ACERO)</t>
  </si>
  <si>
    <t xml:space="preserve">MEDIDOR DE LA PRUEBA  : </t>
  </si>
  <si>
    <t>ADJUNTOS:</t>
  </si>
  <si>
    <t>Medidor LOCAL</t>
  </si>
  <si>
    <t>Método de medición</t>
  </si>
  <si>
    <t>Medidor OFICIAL</t>
  </si>
  <si>
    <t xml:space="preserve">Otros métodos de medición:                                                                        </t>
  </si>
  <si>
    <t>m</t>
  </si>
  <si>
    <t>MEDIDA REAL DE A →  B = (A →  B) + (B´ → A´) / 2  x FCT :</t>
  </si>
  <si>
    <t>DIFERENCIA ENTRE A - A'=</t>
  </si>
  <si>
    <t>LA BASE DETERMINADA CON CINTA METÁLICA ENTRE LOS PUNTOS DEFINITIVOS A y B</t>
  </si>
  <si>
    <r>
      <rPr>
        <i/>
        <sz val="12"/>
        <rFont val="Cambria"/>
        <family val="1"/>
      </rPr>
      <t>(pintados y referenciados)</t>
    </r>
    <r>
      <rPr>
        <sz val="12"/>
        <rFont val="Cambria"/>
        <family val="1"/>
      </rPr>
      <t xml:space="preserve"> ES CERTIFICADA PARA UNA DISTANCIA DE</t>
    </r>
  </si>
  <si>
    <t>º</t>
  </si>
  <si>
    <t>CERTIFICADO DE MEDICIÓN DEL</t>
  </si>
  <si>
    <t>HOMOLOGADOR DE LA BASE</t>
  </si>
  <si>
    <t>(Utilizar planos/fotos para croquis de la BASE DE CALIBRADO)</t>
  </si>
  <si>
    <t>NOMBRE DEL MEDIDOR :</t>
  </si>
  <si>
    <t xml:space="preserve">DATOS DE LA MEDICIÓN TOMADOS POR:                     </t>
  </si>
  <si>
    <t>NOMBRE DE LA PRUEBA :</t>
  </si>
  <si>
    <t xml:space="preserve">CIUDAD (PROVINCIA)   </t>
  </si>
  <si>
    <t xml:space="preserve"> MÉTODO DE LA BICICLETA CALIBRADA  (RT-55.3)</t>
  </si>
  <si>
    <t>Medidor designado por la RFEA</t>
  </si>
  <si>
    <t>presente certificado y aquél deberá ser objeto de una nueva medición.</t>
  </si>
  <si>
    <r>
      <t xml:space="preserve">SE OBTIENE EL PUNTO </t>
    </r>
    <r>
      <rPr>
        <b/>
        <sz val="12"/>
        <rFont val="Cambria"/>
        <family val="1"/>
      </rPr>
      <t>B</t>
    </r>
    <r>
      <rPr>
        <sz val="12"/>
        <rFont val="Cambria"/>
        <family val="1"/>
      </rPr>
      <t xml:space="preserve"> DEFINITIVO : </t>
    </r>
    <r>
      <rPr>
        <b/>
        <sz val="9"/>
        <rFont val="Cambria"/>
        <family val="1"/>
      </rPr>
      <t>(tachar lo que NO proceda)</t>
    </r>
  </si>
  <si>
    <t>de la prueba.  Cualquier modificación efectuada en el recorrido descrito dará origen a la  anulación del</t>
  </si>
  <si>
    <r>
      <rPr>
        <b/>
        <sz val="12"/>
        <rFont val="Arial Narrow"/>
        <family val="2"/>
      </rPr>
      <t>WORLD ATHLETICS / AIMS</t>
    </r>
    <r>
      <rPr>
        <sz val="14"/>
        <rFont val="Arial Narrow"/>
        <family val="2"/>
      </rPr>
      <t xml:space="preserve"> para Recorridos en Carretera y la distancia medida no es menor que la oficial</t>
    </r>
  </si>
  <si>
    <t xml:space="preserve">ha sido medido y aprobado para su certificación. La medición del recorrido se ajusta a las normas de la </t>
  </si>
  <si>
    <t>Por la presente, se certifica que el recorrido descrito anteriormente y definido por el mapa que se adjunta</t>
  </si>
  <si>
    <t>NOMBRE DEL MEDIDOR: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</si>
</sst>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.0000"/>
    <numFmt numFmtId="174" formatCode="dd/mm/yy"/>
    <numFmt numFmtId="175" formatCode="#,##0.000000000"/>
    <numFmt numFmtId="176" formatCode="#,##0.00000"/>
    <numFmt numFmtId="177" formatCode="#,##0.000"/>
    <numFmt numFmtId="178" formatCode="0.00000"/>
    <numFmt numFmtId="179" formatCode="0.0000"/>
    <numFmt numFmtId="180" formatCode="0.0"/>
    <numFmt numFmtId="181" formatCode="0.000000"/>
    <numFmt numFmtId="182" formatCode="0.00000000"/>
    <numFmt numFmtId="183" formatCode="#,##0.00_ ;[Red]\-#,##0.00\ "/>
    <numFmt numFmtId="184" formatCode="d/mm/yyyy"/>
    <numFmt numFmtId="185" formatCode="h:mm;@"/>
    <numFmt numFmtId="186" formatCode="[$-C0A]dddd\,\ dd&quot; de &quot;mmmm&quot; de &quot;yyyy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8"/>
      <name val="Times New Roman"/>
      <family val="1"/>
    </font>
    <font>
      <sz val="12"/>
      <name val="Courier New"/>
      <family val="3"/>
    </font>
    <font>
      <sz val="11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4"/>
      <name val="Arial"/>
      <family val="2"/>
    </font>
    <font>
      <sz val="10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i/>
      <sz val="12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u val="single"/>
      <sz val="14"/>
      <name val="Cambria"/>
      <family val="1"/>
    </font>
    <font>
      <b/>
      <u val="single"/>
      <sz val="20"/>
      <name val="Times New Roman"/>
      <family val="1"/>
    </font>
    <font>
      <b/>
      <u val="single"/>
      <sz val="20"/>
      <name val="Cambria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2"/>
      <name val="Cambria"/>
      <family val="1"/>
    </font>
    <font>
      <b/>
      <i/>
      <u val="single"/>
      <sz val="16"/>
      <name val="Times New Roman"/>
      <family val="1"/>
    </font>
    <font>
      <sz val="14"/>
      <name val="Arial Narrow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name val="Cambria"/>
      <family val="1"/>
    </font>
    <font>
      <sz val="9"/>
      <name val="Cambria"/>
      <family val="1"/>
    </font>
    <font>
      <u val="single"/>
      <sz val="12"/>
      <name val="Cambria"/>
      <family val="1"/>
    </font>
    <font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20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11" xfId="0" applyFont="1" applyBorder="1" applyAlignment="1" applyProtection="1">
      <alignment/>
      <protection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11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8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/>
    </xf>
    <xf numFmtId="173" fontId="8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 locked="0"/>
    </xf>
    <xf numFmtId="2" fontId="13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46" fillId="0" borderId="13" xfId="0" applyFont="1" applyBorder="1" applyAlignment="1" applyProtection="1">
      <alignment/>
      <protection locked="0"/>
    </xf>
    <xf numFmtId="0" fontId="26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173" fontId="8" fillId="0" borderId="11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3" fontId="9" fillId="0" borderId="11" xfId="0" applyNumberFormat="1" applyFont="1" applyBorder="1" applyAlignment="1" applyProtection="1">
      <alignment horizontal="center"/>
      <protection/>
    </xf>
    <xf numFmtId="3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185" fontId="8" fillId="0" borderId="13" xfId="0" applyNumberFormat="1" applyFont="1" applyBorder="1" applyAlignment="1" applyProtection="1">
      <alignment horizontal="center"/>
      <protection locked="0"/>
    </xf>
    <xf numFmtId="14" fontId="8" fillId="0" borderId="13" xfId="0" applyNumberFormat="1" applyFont="1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4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174" fontId="12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2" fillId="0" borderId="13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8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8" fillId="0" borderId="13" xfId="0" applyFont="1" applyBorder="1" applyAlignment="1" applyProtection="1">
      <alignment horizontal="left" indent="2"/>
      <protection/>
    </xf>
    <xf numFmtId="0" fontId="0" fillId="0" borderId="13" xfId="0" applyBorder="1" applyAlignment="1">
      <alignment horizontal="left" indent="2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 applyProtection="1">
      <alignment horizontal="left" indent="2"/>
      <protection locked="0"/>
    </xf>
    <xf numFmtId="0" fontId="8" fillId="0" borderId="13" xfId="0" applyFont="1" applyBorder="1" applyAlignment="1" applyProtection="1">
      <alignment horizontal="center"/>
      <protection/>
    </xf>
    <xf numFmtId="3" fontId="9" fillId="0" borderId="11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11" xfId="0" applyFont="1" applyBorder="1" applyAlignment="1" applyProtection="1">
      <alignment horizontal="left" indent="2"/>
      <protection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 vertical="center"/>
      <protection locked="0"/>
    </xf>
    <xf numFmtId="3" fontId="15" fillId="0" borderId="1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"/>
    </xf>
    <xf numFmtId="0" fontId="16" fillId="0" borderId="11" xfId="0" applyFont="1" applyBorder="1" applyAlignment="1" applyProtection="1">
      <alignment horizontal="left" indent="1"/>
      <protection locked="0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" fontId="7" fillId="0" borderId="17" xfId="0" applyNumberFormat="1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4" fontId="7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173" fontId="7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172" fontId="7" fillId="0" borderId="17" xfId="0" applyNumberFormat="1" applyFont="1" applyBorder="1" applyAlignment="1" applyProtection="1">
      <alignment horizontal="center" vertical="center"/>
      <protection locked="0"/>
    </xf>
    <xf numFmtId="172" fontId="7" fillId="0" borderId="13" xfId="0" applyNumberFormat="1" applyFont="1" applyBorder="1" applyAlignment="1" applyProtection="1">
      <alignment horizontal="center" vertical="center"/>
      <protection locked="0"/>
    </xf>
    <xf numFmtId="172" fontId="7" fillId="0" borderId="16" xfId="0" applyNumberFormat="1" applyFont="1" applyBorder="1" applyAlignment="1" applyProtection="1">
      <alignment horizontal="center" vertical="center"/>
      <protection locked="0"/>
    </xf>
    <xf numFmtId="172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2" fontId="7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/>
    </xf>
    <xf numFmtId="172" fontId="7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3" fillId="0" borderId="13" xfId="0" applyFont="1" applyBorder="1" applyAlignment="1" applyProtection="1">
      <alignment horizontal="left" indent="1"/>
      <protection/>
    </xf>
    <xf numFmtId="0" fontId="8" fillId="0" borderId="0" xfId="0" applyFont="1" applyAlignment="1">
      <alignment horizontal="center"/>
    </xf>
    <xf numFmtId="173" fontId="17" fillId="0" borderId="23" xfId="0" applyNumberFormat="1" applyFont="1" applyBorder="1" applyAlignment="1" applyProtection="1" quotePrefix="1">
      <alignment horizontal="right"/>
      <protection locked="0"/>
    </xf>
    <xf numFmtId="173" fontId="0" fillId="0" borderId="24" xfId="0" applyNumberFormat="1" applyBorder="1" applyAlignment="1">
      <alignment/>
    </xf>
    <xf numFmtId="173" fontId="0" fillId="0" borderId="25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 applyProtection="1">
      <alignment horizontal="left" indent="1"/>
      <protection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172" fontId="7" fillId="0" borderId="17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85" fontId="13" fillId="0" borderId="11" xfId="0" applyNumberFormat="1" applyFon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4" fontId="13" fillId="0" borderId="26" xfId="0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17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Border="1" applyAlignment="1">
      <alignment/>
    </xf>
    <xf numFmtId="0" fontId="13" fillId="0" borderId="11" xfId="0" applyFont="1" applyBorder="1" applyAlignment="1" applyProtection="1">
      <alignment horizontal="left" indent="1"/>
      <protection locked="0"/>
    </xf>
    <xf numFmtId="0" fontId="20" fillId="0" borderId="0" xfId="0" applyFont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8" fillId="0" borderId="20" xfId="0" applyFont="1" applyBorder="1" applyAlignment="1">
      <alignment horizontal="left" vertical="center" indent="2"/>
    </xf>
    <xf numFmtId="0" fontId="8" fillId="0" borderId="21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12" xfId="0" applyFont="1" applyBorder="1" applyAlignment="1">
      <alignment horizontal="left" vertical="center" indent="2"/>
    </xf>
    <xf numFmtId="0" fontId="8" fillId="0" borderId="22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indent="2"/>
    </xf>
    <xf numFmtId="185" fontId="13" fillId="0" borderId="11" xfId="0" applyNumberFormat="1" applyFont="1" applyBorder="1" applyAlignment="1" applyProtection="1">
      <alignment horizontal="center"/>
      <protection locked="0"/>
    </xf>
    <xf numFmtId="184" fontId="13" fillId="0" borderId="26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0" fontId="16" fillId="0" borderId="13" xfId="0" applyFont="1" applyBorder="1" applyAlignment="1" applyProtection="1">
      <alignment horizontal="left" indent="1"/>
      <protection locked="0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4" fontId="7" fillId="0" borderId="17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13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73" fontId="17" fillId="0" borderId="14" xfId="0" applyNumberFormat="1" applyFont="1" applyBorder="1" applyAlignment="1">
      <alignment horizontal="center"/>
    </xf>
    <xf numFmtId="173" fontId="14" fillId="0" borderId="14" xfId="0" applyNumberFormat="1" applyFont="1" applyBorder="1" applyAlignment="1">
      <alignment/>
    </xf>
    <xf numFmtId="0" fontId="46" fillId="0" borderId="11" xfId="0" applyFont="1" applyBorder="1" applyAlignment="1" applyProtection="1">
      <alignment/>
      <protection locked="0"/>
    </xf>
    <xf numFmtId="0" fontId="13" fillId="0" borderId="0" xfId="0" applyFont="1" applyAlignment="1">
      <alignment horizontal="right"/>
    </xf>
    <xf numFmtId="173" fontId="17" fillId="0" borderId="11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4" fontId="13" fillId="0" borderId="13" xfId="0" applyNumberFormat="1" applyFont="1" applyBorder="1" applyAlignment="1">
      <alignment horizontal="right"/>
    </xf>
    <xf numFmtId="0" fontId="49" fillId="0" borderId="14" xfId="0" applyFont="1" applyBorder="1" applyAlignment="1" applyProtection="1">
      <alignment horizontal="center"/>
      <protection locked="0"/>
    </xf>
    <xf numFmtId="185" fontId="46" fillId="0" borderId="11" xfId="0" applyNumberFormat="1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14" fontId="46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/>
    </xf>
    <xf numFmtId="0" fontId="13" fillId="0" borderId="17" xfId="0" applyFont="1" applyBorder="1" applyAlignment="1" applyProtection="1">
      <alignment horizontal="left" vertical="center" indent="1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6" xfId="0" applyFont="1" applyBorder="1" applyAlignment="1" applyProtection="1">
      <alignment horizontal="left" vertical="center" indent="1"/>
      <protection/>
    </xf>
    <xf numFmtId="3" fontId="13" fillId="0" borderId="17" xfId="0" applyNumberFormat="1" applyFont="1" applyBorder="1" applyAlignment="1" applyProtection="1">
      <alignment horizontal="center" vertical="center"/>
      <protection locked="0"/>
    </xf>
    <xf numFmtId="3" fontId="13" fillId="0" borderId="13" xfId="0" applyNumberFormat="1" applyFont="1" applyBorder="1" applyAlignment="1" applyProtection="1">
      <alignment horizontal="center" vertical="center"/>
      <protection locked="0"/>
    </xf>
    <xf numFmtId="3" fontId="13" fillId="0" borderId="16" xfId="0" applyNumberFormat="1" applyFont="1" applyBorder="1" applyAlignment="1" applyProtection="1">
      <alignment horizontal="center" vertical="center"/>
      <protection locked="0"/>
    </xf>
    <xf numFmtId="3" fontId="13" fillId="0" borderId="17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indent="1"/>
      <protection/>
    </xf>
    <xf numFmtId="0" fontId="7" fillId="0" borderId="13" xfId="0" applyFont="1" applyBorder="1" applyAlignment="1" applyProtection="1">
      <alignment horizontal="left" vertical="center" indent="1"/>
      <protection/>
    </xf>
    <xf numFmtId="0" fontId="7" fillId="0" borderId="16" xfId="0" applyFont="1" applyBorder="1" applyAlignment="1" applyProtection="1">
      <alignment horizontal="left" vertical="center" indent="1"/>
      <protection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  <xf numFmtId="3" fontId="7" fillId="0" borderId="28" xfId="0" applyNumberFormat="1" applyFont="1" applyBorder="1" applyAlignment="1" applyProtection="1">
      <alignment horizontal="center" vertical="center"/>
      <protection locked="0"/>
    </xf>
    <xf numFmtId="185" fontId="46" fillId="0" borderId="11" xfId="0" applyNumberFormat="1" applyFont="1" applyBorder="1" applyAlignment="1">
      <alignment horizont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3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/>
    </xf>
    <xf numFmtId="185" fontId="46" fillId="0" borderId="13" xfId="0" applyNumberFormat="1" applyFont="1" applyBorder="1" applyAlignment="1">
      <alignment horizont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184" fontId="46" fillId="0" borderId="11" xfId="0" applyNumberFormat="1" applyFont="1" applyBorder="1" applyAlignment="1" applyProtection="1">
      <alignment horizontal="center"/>
      <protection locked="0"/>
    </xf>
    <xf numFmtId="185" fontId="46" fillId="0" borderId="13" xfId="0" applyNumberFormat="1" applyFont="1" applyBorder="1" applyAlignment="1" applyProtection="1">
      <alignment horizontal="center"/>
      <protection locked="0"/>
    </xf>
    <xf numFmtId="4" fontId="13" fillId="0" borderId="13" xfId="0" applyNumberFormat="1" applyFont="1" applyBorder="1" applyAlignment="1" applyProtection="1">
      <alignment horizontal="right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left"/>
    </xf>
    <xf numFmtId="0" fontId="46" fillId="0" borderId="13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 horizontal="center" shrinkToFit="1"/>
    </xf>
    <xf numFmtId="0" fontId="13" fillId="0" borderId="13" xfId="0" applyFont="1" applyBorder="1" applyAlignment="1">
      <alignment/>
    </xf>
    <xf numFmtId="4" fontId="3" fillId="33" borderId="13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/>
    </xf>
    <xf numFmtId="14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33" borderId="11" xfId="0" applyFont="1" applyFill="1" applyBorder="1" applyAlignment="1" applyProtection="1">
      <alignment horizontal="left" indent="2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13" xfId="0" applyFont="1" applyBorder="1" applyAlignment="1">
      <alignment horizontal="center"/>
    </xf>
    <xf numFmtId="0" fontId="3" fillId="33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14" fontId="3" fillId="33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5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auto="1"/>
      </font>
    </dxf>
    <dxf>
      <font>
        <b val="0"/>
        <i val="0"/>
        <strike/>
        <color auto="1"/>
      </font>
    </dxf>
    <dxf>
      <font>
        <strike/>
        <color auto="1"/>
      </font>
    </dxf>
    <dxf>
      <font>
        <b/>
        <i val="0"/>
        <strike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11</xdr:row>
      <xdr:rowOff>95250</xdr:rowOff>
    </xdr:from>
    <xdr:to>
      <xdr:col>21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67175" y="37623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114300</xdr:rowOff>
    </xdr:from>
    <xdr:to>
      <xdr:col>22</xdr:col>
      <xdr:colOff>228600</xdr:colOff>
      <xdr:row>12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533900" y="3981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228600</xdr:rowOff>
    </xdr:from>
    <xdr:to>
      <xdr:col>4</xdr:col>
      <xdr:colOff>9525</xdr:colOff>
      <xdr:row>15</xdr:row>
      <xdr:rowOff>228600</xdr:rowOff>
    </xdr:to>
    <xdr:sp>
      <xdr:nvSpPr>
        <xdr:cNvPr id="3" name="Line 5"/>
        <xdr:cNvSpPr>
          <a:spLocks/>
        </xdr:cNvSpPr>
      </xdr:nvSpPr>
      <xdr:spPr>
        <a:xfrm>
          <a:off x="600075" y="4838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295275</xdr:rowOff>
    </xdr:from>
    <xdr:to>
      <xdr:col>4</xdr:col>
      <xdr:colOff>9525</xdr:colOff>
      <xdr:row>15</xdr:row>
      <xdr:rowOff>295275</xdr:rowOff>
    </xdr:to>
    <xdr:sp>
      <xdr:nvSpPr>
        <xdr:cNvPr id="4" name="Line 6"/>
        <xdr:cNvSpPr>
          <a:spLocks/>
        </xdr:cNvSpPr>
      </xdr:nvSpPr>
      <xdr:spPr>
        <a:xfrm>
          <a:off x="600075" y="4905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257175</xdr:rowOff>
    </xdr:from>
    <xdr:to>
      <xdr:col>3</xdr:col>
      <xdr:colOff>85725</xdr:colOff>
      <xdr:row>15</xdr:row>
      <xdr:rowOff>323850</xdr:rowOff>
    </xdr:to>
    <xdr:sp>
      <xdr:nvSpPr>
        <xdr:cNvPr id="5" name="Line 8"/>
        <xdr:cNvSpPr>
          <a:spLocks/>
        </xdr:cNvSpPr>
      </xdr:nvSpPr>
      <xdr:spPr>
        <a:xfrm>
          <a:off x="571500" y="48672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180975</xdr:rowOff>
    </xdr:from>
    <xdr:to>
      <xdr:col>3</xdr:col>
      <xdr:colOff>104775</xdr:colOff>
      <xdr:row>15</xdr:row>
      <xdr:rowOff>247650</xdr:rowOff>
    </xdr:to>
    <xdr:sp>
      <xdr:nvSpPr>
        <xdr:cNvPr id="6" name="Line 10"/>
        <xdr:cNvSpPr>
          <a:spLocks/>
        </xdr:cNvSpPr>
      </xdr:nvSpPr>
      <xdr:spPr>
        <a:xfrm flipV="1">
          <a:off x="571500" y="47910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180975</xdr:rowOff>
    </xdr:from>
    <xdr:to>
      <xdr:col>27</xdr:col>
      <xdr:colOff>28575</xdr:colOff>
      <xdr:row>0</xdr:row>
      <xdr:rowOff>1143000</xdr:rowOff>
    </xdr:to>
    <xdr:pic>
      <xdr:nvPicPr>
        <xdr:cNvPr id="7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6267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171450</xdr:rowOff>
    </xdr:from>
    <xdr:to>
      <xdr:col>16</xdr:col>
      <xdr:colOff>57150</xdr:colOff>
      <xdr:row>0</xdr:row>
      <xdr:rowOff>1133475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71450"/>
          <a:ext cx="6105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190500</xdr:rowOff>
    </xdr:from>
    <xdr:to>
      <xdr:col>27</xdr:col>
      <xdr:colOff>38100</xdr:colOff>
      <xdr:row>0</xdr:row>
      <xdr:rowOff>1057275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6324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0</xdr:rowOff>
    </xdr:from>
    <xdr:to>
      <xdr:col>27</xdr:col>
      <xdr:colOff>9525</xdr:colOff>
      <xdr:row>35</xdr:row>
      <xdr:rowOff>962025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020300"/>
          <a:ext cx="6296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20</xdr:col>
      <xdr:colOff>238125</xdr:colOff>
      <xdr:row>0</xdr:row>
      <xdr:rowOff>981075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5857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33</xdr:row>
      <xdr:rowOff>304800</xdr:rowOff>
    </xdr:from>
    <xdr:to>
      <xdr:col>21</xdr:col>
      <xdr:colOff>9525</xdr:colOff>
      <xdr:row>34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591800"/>
          <a:ext cx="5962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13</xdr:col>
      <xdr:colOff>9525</xdr:colOff>
      <xdr:row>44</xdr:row>
      <xdr:rowOff>9525</xdr:rowOff>
    </xdr:to>
    <xdr:pic>
      <xdr:nvPicPr>
        <xdr:cNvPr id="3" name="1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14201775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17</xdr:col>
      <xdr:colOff>9525</xdr:colOff>
      <xdr:row>44</xdr:row>
      <xdr:rowOff>9525</xdr:rowOff>
    </xdr:to>
    <xdr:pic>
      <xdr:nvPicPr>
        <xdr:cNvPr id="4" name="1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4201775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21</xdr:col>
      <xdr:colOff>9525</xdr:colOff>
      <xdr:row>44</xdr:row>
      <xdr:rowOff>9525</xdr:rowOff>
    </xdr:to>
    <xdr:pic>
      <xdr:nvPicPr>
        <xdr:cNvPr id="5" name="1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14201775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638800" y="0"/>
          <a:ext cx="1019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25</xdr:col>
      <xdr:colOff>447675</xdr:colOff>
      <xdr:row>0</xdr:row>
      <xdr:rowOff>1076325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6915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ISMO\IMPRESOS%20RUTA-WORD%20Y%20EXCEL\jorge%20touri&#241;o\CALIBRADOSRF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DO BASE"/>
      <sheetName val="DETALLE BASE"/>
      <sheetName val="CALIBRADOS"/>
      <sheetName val="PARADAS"/>
      <sheetName val="CERT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view="pageLayout" zoomScaleNormal="75" workbookViewId="0" topLeftCell="A22">
      <selection activeCell="N9" sqref="N9:U9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20" width="3.7109375" style="0" customWidth="1"/>
    <col min="21" max="21" width="2.57421875" style="0" customWidth="1"/>
    <col min="22" max="24" width="3.7109375" style="0" customWidth="1"/>
    <col min="25" max="25" width="0.9921875" style="0" customWidth="1"/>
    <col min="26" max="30" width="3.7109375" style="0" customWidth="1"/>
  </cols>
  <sheetData>
    <row r="1" spans="1:25" ht="91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23.25">
      <c r="A2" s="104" t="s">
        <v>113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24.75" customHeight="1">
      <c r="A3" s="9"/>
      <c r="B3" s="86" t="s">
        <v>60</v>
      </c>
      <c r="C3" s="86"/>
      <c r="D3" s="86"/>
      <c r="E3" s="86"/>
      <c r="F3" s="86"/>
      <c r="G3" s="86"/>
      <c r="H3" s="86"/>
      <c r="I3" s="86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8" customHeight="1">
      <c r="A4" s="9"/>
      <c r="B4" s="22"/>
      <c r="C4" s="82" t="s">
        <v>81</v>
      </c>
      <c r="D4" s="82"/>
      <c r="E4" s="82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88" t="s">
        <v>82</v>
      </c>
      <c r="S4" s="88"/>
      <c r="T4" s="88"/>
      <c r="U4" s="88"/>
      <c r="V4" s="87"/>
      <c r="W4" s="87"/>
      <c r="X4" s="87"/>
      <c r="Y4" s="22"/>
    </row>
    <row r="5" spans="1:25" ht="18" customHeight="1">
      <c r="A5" s="9"/>
      <c r="B5" s="22"/>
      <c r="C5" s="82" t="s">
        <v>61</v>
      </c>
      <c r="D5" s="82"/>
      <c r="E5" s="82"/>
      <c r="F5" s="90"/>
      <c r="G5" s="90"/>
      <c r="H5" s="90"/>
      <c r="I5" s="90"/>
      <c r="J5" s="90"/>
      <c r="K5" s="90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25" s="6" customFormat="1" ht="18" customHeight="1">
      <c r="A6" s="11"/>
      <c r="B6" s="23"/>
      <c r="C6" s="85" t="s">
        <v>62</v>
      </c>
      <c r="D6" s="85"/>
      <c r="E6" s="85"/>
      <c r="F6" s="85"/>
      <c r="G6" s="85"/>
      <c r="H6" s="85"/>
      <c r="I6" s="89"/>
      <c r="J6" s="89"/>
      <c r="K6" s="89"/>
      <c r="L6" s="23"/>
      <c r="M6" s="82" t="s">
        <v>63</v>
      </c>
      <c r="N6" s="82"/>
      <c r="O6" s="82"/>
      <c r="P6" s="82"/>
      <c r="Q6" s="82"/>
      <c r="R6" s="82"/>
      <c r="S6" s="82"/>
      <c r="T6" s="82"/>
      <c r="U6" s="82"/>
      <c r="V6" s="24"/>
      <c r="W6" s="91">
        <v>22</v>
      </c>
      <c r="X6" s="91"/>
      <c r="Y6" s="23"/>
    </row>
    <row r="7" spans="1:25" s="6" customFormat="1" ht="18" customHeight="1">
      <c r="A7" s="11"/>
      <c r="B7" s="23"/>
      <c r="C7" s="85" t="s">
        <v>64</v>
      </c>
      <c r="D7" s="85"/>
      <c r="E7" s="85"/>
      <c r="F7" s="85"/>
      <c r="G7" s="85"/>
      <c r="H7" s="25"/>
      <c r="I7" s="89"/>
      <c r="J7" s="89"/>
      <c r="K7" s="89"/>
      <c r="L7" s="26"/>
      <c r="M7" s="82" t="s">
        <v>63</v>
      </c>
      <c r="N7" s="82"/>
      <c r="O7" s="82"/>
      <c r="P7" s="82"/>
      <c r="Q7" s="82"/>
      <c r="R7" s="82"/>
      <c r="S7" s="82"/>
      <c r="T7" s="82"/>
      <c r="U7" s="82"/>
      <c r="V7" s="24"/>
      <c r="W7" s="83">
        <v>24</v>
      </c>
      <c r="X7" s="83"/>
      <c r="Y7" s="23"/>
    </row>
    <row r="8" spans="1:25" ht="18" customHeight="1">
      <c r="A8" s="9"/>
      <c r="B8" s="86" t="s">
        <v>65</v>
      </c>
      <c r="C8" s="86"/>
      <c r="D8" s="86"/>
      <c r="E8" s="86"/>
      <c r="F8" s="86"/>
      <c r="G8" s="86"/>
      <c r="H8" s="86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s="6" customFormat="1" ht="18" customHeight="1">
      <c r="A9" s="11"/>
      <c r="B9" s="23"/>
      <c r="C9" s="27" t="s">
        <v>83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84" t="s">
        <v>90</v>
      </c>
      <c r="O9" s="84"/>
      <c r="P9" s="84"/>
      <c r="Q9" s="84"/>
      <c r="R9" s="84"/>
      <c r="S9" s="84"/>
      <c r="T9" s="84"/>
      <c r="U9" s="84"/>
      <c r="V9" s="82"/>
      <c r="W9" s="82"/>
      <c r="X9" s="82"/>
      <c r="Y9" s="82"/>
    </row>
    <row r="10" spans="1:25" s="6" customFormat="1" ht="18" customHeight="1">
      <c r="A10" s="11"/>
      <c r="B10" s="23"/>
      <c r="C10" s="103" t="s">
        <v>84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23"/>
      <c r="N10" s="84" t="s">
        <v>91</v>
      </c>
      <c r="O10" s="84"/>
      <c r="P10" s="84"/>
      <c r="Q10" s="84"/>
      <c r="R10" s="84"/>
      <c r="S10" s="84"/>
      <c r="T10" s="84"/>
      <c r="U10" s="84"/>
      <c r="V10" s="84"/>
      <c r="W10" s="84"/>
      <c r="X10" s="82"/>
      <c r="Y10" s="82"/>
    </row>
    <row r="11" spans="1:26" s="6" customFormat="1" ht="23.25" customHeight="1">
      <c r="A11" s="11"/>
      <c r="B11" s="23"/>
      <c r="C11" s="82" t="s">
        <v>66</v>
      </c>
      <c r="D11" s="82"/>
      <c r="E11" s="82"/>
      <c r="F11" s="82"/>
      <c r="G11" s="82"/>
      <c r="H11" s="92">
        <v>500</v>
      </c>
      <c r="I11" s="92"/>
      <c r="J11" s="92"/>
      <c r="K11" s="92"/>
      <c r="L11" s="92"/>
      <c r="M11" s="23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7"/>
    </row>
    <row r="12" spans="1:26" s="6" customFormat="1" ht="15.75" customHeight="1">
      <c r="A12" s="1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26" t="s">
        <v>85</v>
      </c>
      <c r="P12" s="26"/>
      <c r="Q12" s="28" t="s">
        <v>86</v>
      </c>
      <c r="R12" s="82"/>
      <c r="S12" s="82"/>
      <c r="T12" s="82"/>
      <c r="U12" s="82"/>
      <c r="V12" s="28" t="s">
        <v>67</v>
      </c>
      <c r="W12" s="82"/>
      <c r="X12" s="82"/>
      <c r="Y12" s="82"/>
      <c r="Z12" s="11"/>
    </row>
    <row r="13" spans="1:26" s="6" customFormat="1" ht="15.75" customHeight="1">
      <c r="A13" s="1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3" t="s">
        <v>87</v>
      </c>
      <c r="P13" s="26"/>
      <c r="Q13" s="26"/>
      <c r="R13" s="26"/>
      <c r="S13" s="28" t="s">
        <v>68</v>
      </c>
      <c r="T13" s="82"/>
      <c r="U13" s="82"/>
      <c r="V13" s="82"/>
      <c r="W13" s="82"/>
      <c r="X13" s="28" t="s">
        <v>69</v>
      </c>
      <c r="Y13" s="26"/>
      <c r="Z13" s="10"/>
    </row>
    <row r="14" spans="1:25" s="6" customFormat="1" ht="20.25" customHeight="1">
      <c r="A14" s="11"/>
      <c r="B14" s="23"/>
      <c r="C14" s="82" t="s">
        <v>70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spans="1:25" s="6" customFormat="1" ht="22.5" customHeight="1">
      <c r="A15" s="11"/>
      <c r="B15" s="86" t="s">
        <v>71</v>
      </c>
      <c r="C15" s="86"/>
      <c r="D15" s="86"/>
      <c r="E15" s="86"/>
      <c r="F15" s="86"/>
      <c r="G15" s="86"/>
      <c r="H15" s="86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</row>
    <row r="16" spans="1:25" s="8" customFormat="1" ht="28.5" customHeight="1">
      <c r="A16" s="12"/>
      <c r="B16" s="29"/>
      <c r="C16" s="82" t="s">
        <v>112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78" t="s">
        <v>128</v>
      </c>
      <c r="O16" s="78"/>
      <c r="P16" s="78"/>
      <c r="Q16" s="78"/>
      <c r="R16" s="78"/>
      <c r="S16" s="78"/>
      <c r="T16" s="78"/>
      <c r="U16" s="78"/>
      <c r="V16" s="76">
        <v>0.95</v>
      </c>
      <c r="W16" s="76"/>
      <c r="X16" s="69" t="s">
        <v>126</v>
      </c>
      <c r="Y16" s="69"/>
    </row>
    <row r="17" spans="1:25" s="6" customFormat="1" ht="18" customHeight="1">
      <c r="A17" s="11"/>
      <c r="B17" s="23"/>
      <c r="C17" s="96" t="s">
        <v>72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77">
        <f>H11-1+V16</f>
        <v>499.95</v>
      </c>
      <c r="O17" s="77"/>
      <c r="P17" s="77"/>
      <c r="Q17" s="77"/>
      <c r="R17" s="77"/>
      <c r="S17" s="82"/>
      <c r="T17" s="82"/>
      <c r="U17" s="82"/>
      <c r="V17" s="82"/>
      <c r="W17" s="82"/>
      <c r="X17" s="82"/>
      <c r="Y17" s="82"/>
    </row>
    <row r="18" spans="1:25" s="6" customFormat="1" ht="19.5" customHeight="1">
      <c r="A18" s="11"/>
      <c r="B18" s="23"/>
      <c r="C18" s="82" t="s">
        <v>73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77">
        <f>(H11+N17)/2</f>
        <v>499.975</v>
      </c>
      <c r="O18" s="77"/>
      <c r="P18" s="77"/>
      <c r="Q18" s="77"/>
      <c r="R18" s="77"/>
      <c r="S18" s="82"/>
      <c r="T18" s="82"/>
      <c r="U18" s="82"/>
      <c r="V18" s="82"/>
      <c r="W18" s="82"/>
      <c r="X18" s="82"/>
      <c r="Y18" s="82"/>
    </row>
    <row r="19" spans="1:26" s="6" customFormat="1" ht="19.5" customHeight="1">
      <c r="A19" s="11"/>
      <c r="B19" s="23"/>
      <c r="C19" s="84" t="s">
        <v>89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1" t="s">
        <v>88</v>
      </c>
      <c r="O19" s="81"/>
      <c r="P19" s="81"/>
      <c r="Q19" s="81"/>
      <c r="R19" s="81"/>
      <c r="S19" s="81"/>
      <c r="T19" s="81"/>
      <c r="U19" s="81"/>
      <c r="V19" s="109">
        <f>1+(0.0000116*((W6+W7)/2-20))</f>
        <v>1.0000348</v>
      </c>
      <c r="W19" s="109"/>
      <c r="X19" s="109"/>
      <c r="Y19" s="109"/>
      <c r="Z19" s="109"/>
    </row>
    <row r="20" spans="1:25" s="73" customFormat="1" ht="17.25" customHeight="1">
      <c r="A20" s="75"/>
      <c r="B20" s="22"/>
      <c r="C20" s="23" t="s">
        <v>127</v>
      </c>
      <c r="D20" s="23"/>
      <c r="E20" s="23"/>
      <c r="F20" s="23"/>
      <c r="G20" s="23"/>
      <c r="H20" s="23"/>
      <c r="I20" s="23"/>
      <c r="J20" s="22"/>
      <c r="M20" s="74"/>
      <c r="N20" s="62"/>
      <c r="O20" s="62"/>
      <c r="P20" s="62"/>
      <c r="Q20" s="22"/>
      <c r="R20" s="63"/>
      <c r="S20" s="77">
        <f>N18*V19</f>
        <v>499.99239912999997</v>
      </c>
      <c r="T20" s="77"/>
      <c r="U20" s="77"/>
      <c r="V20" s="77"/>
      <c r="W20" s="77"/>
      <c r="X20" s="77"/>
      <c r="Y20" s="77"/>
    </row>
    <row r="21" spans="1:25" s="73" customFormat="1" ht="12.75" customHeight="1">
      <c r="A21" s="75"/>
      <c r="B21" s="22"/>
      <c r="C21" s="82"/>
      <c r="D21" s="82"/>
      <c r="E21" s="82"/>
      <c r="F21" s="82"/>
      <c r="G21" s="82"/>
      <c r="H21" s="82"/>
      <c r="I21" s="82"/>
      <c r="J21" s="82"/>
      <c r="K21" s="82"/>
      <c r="L21" s="28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73" customFormat="1" ht="12.75" customHeight="1">
      <c r="A22" s="75"/>
      <c r="B22" s="22"/>
      <c r="C22" s="82"/>
      <c r="D22" s="82"/>
      <c r="E22" s="82"/>
      <c r="F22" s="82"/>
      <c r="G22" s="82"/>
      <c r="H22" s="82"/>
      <c r="I22" s="82"/>
      <c r="J22" s="82"/>
      <c r="K22" s="82"/>
      <c r="L22" s="28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73" customFormat="1" ht="15.75" customHeight="1">
      <c r="A23" s="75"/>
      <c r="B23" s="22"/>
      <c r="C23" s="82" t="s">
        <v>142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24.75" customHeight="1">
      <c r="A24" s="9"/>
      <c r="B24" s="22"/>
      <c r="C24" s="95" t="s">
        <v>74</v>
      </c>
      <c r="D24" s="95"/>
      <c r="E24" s="95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2.75" customHeight="1">
      <c r="A25" s="9"/>
      <c r="B25" s="22"/>
      <c r="C25" s="82" t="s">
        <v>110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94">
        <f>(H11-S20)*100</f>
        <v>0.7600870000032955</v>
      </c>
      <c r="R25" s="94"/>
      <c r="S25" s="94"/>
      <c r="T25" s="82" t="s">
        <v>111</v>
      </c>
      <c r="U25" s="82"/>
      <c r="V25" s="82"/>
      <c r="W25" s="82"/>
      <c r="X25" s="82"/>
      <c r="Y25" s="22"/>
    </row>
    <row r="26" spans="1:25" ht="12" customHeight="1">
      <c r="A26" s="9"/>
      <c r="B26" s="22"/>
      <c r="C26" s="93" t="s">
        <v>75</v>
      </c>
      <c r="D26" s="93"/>
      <c r="E26" s="93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30" customHeight="1">
      <c r="A27" s="9"/>
      <c r="B27" s="22"/>
      <c r="C27" s="58" t="s">
        <v>129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59"/>
      <c r="S27" s="59"/>
      <c r="T27" s="59"/>
      <c r="U27" s="59"/>
      <c r="V27" s="59"/>
      <c r="W27" s="59"/>
      <c r="X27" s="59"/>
      <c r="Y27" s="22"/>
    </row>
    <row r="28" spans="1:26" ht="15" customHeight="1">
      <c r="A28" s="9"/>
      <c r="B28" s="22"/>
      <c r="C28" s="58" t="s">
        <v>130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64"/>
      <c r="U28" s="79">
        <f>H11</f>
        <v>500</v>
      </c>
      <c r="V28" s="79"/>
      <c r="W28" s="79"/>
      <c r="X28" s="80" t="s">
        <v>47</v>
      </c>
      <c r="Y28" s="80"/>
      <c r="Z28" s="80"/>
    </row>
    <row r="29" spans="1:25" ht="45" customHeight="1">
      <c r="A29" s="9"/>
      <c r="B29" s="22"/>
      <c r="C29" s="86" t="s">
        <v>76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2"/>
      <c r="W29" s="82"/>
      <c r="X29" s="82"/>
      <c r="Y29" s="82"/>
    </row>
    <row r="30" spans="1:26" ht="25.5" customHeight="1">
      <c r="A30" s="9"/>
      <c r="B30" s="22"/>
      <c r="C30" s="23" t="s">
        <v>77</v>
      </c>
      <c r="D30" s="23"/>
      <c r="E30" s="23"/>
      <c r="F30" s="23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8"/>
      <c r="Z30" s="108"/>
    </row>
    <row r="31" spans="1:26" ht="18" customHeight="1">
      <c r="A31" s="9"/>
      <c r="B31" s="22"/>
      <c r="C31" s="23" t="s">
        <v>78</v>
      </c>
      <c r="D31" s="23"/>
      <c r="E31" s="23"/>
      <c r="F31" s="23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  <c r="Z31" s="106"/>
    </row>
    <row r="32" spans="1:26" ht="18" customHeight="1">
      <c r="A32" s="9"/>
      <c r="B32" s="22"/>
      <c r="C32" s="96" t="s">
        <v>79</v>
      </c>
      <c r="D32" s="96"/>
      <c r="E32" s="96"/>
      <c r="F32" s="96"/>
      <c r="G32" s="96"/>
      <c r="H32" s="96"/>
      <c r="I32" s="96"/>
      <c r="J32" s="96"/>
      <c r="K32" s="96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6"/>
      <c r="Z32" s="106"/>
    </row>
    <row r="33" spans="1:26" ht="18" customHeight="1">
      <c r="A33" s="9"/>
      <c r="B33" s="22"/>
      <c r="C33" s="23" t="s">
        <v>80</v>
      </c>
      <c r="D33" s="23"/>
      <c r="E33" s="23"/>
      <c r="F33" s="23"/>
      <c r="G33" s="23"/>
      <c r="H33" s="23"/>
      <c r="I33" s="23"/>
      <c r="J33" s="22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7"/>
      <c r="Z33" s="106"/>
    </row>
    <row r="34" spans="1:26" ht="18" customHeight="1">
      <c r="A34" s="9"/>
      <c r="B34" s="22"/>
      <c r="C34" s="82" t="s">
        <v>133</v>
      </c>
      <c r="D34" s="82"/>
      <c r="E34" s="82"/>
      <c r="F34" s="82"/>
      <c r="G34" s="82"/>
      <c r="H34" s="82"/>
      <c r="I34" s="82"/>
      <c r="J34" s="110"/>
      <c r="K34" s="110"/>
      <c r="L34" s="111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61"/>
      <c r="X34" s="61"/>
      <c r="Y34" s="60"/>
      <c r="Z34" s="60"/>
    </row>
    <row r="35" spans="1:26" ht="18" customHeight="1">
      <c r="A35" s="9"/>
      <c r="B35" s="22"/>
      <c r="C35" s="82" t="s">
        <v>92</v>
      </c>
      <c r="D35" s="110"/>
      <c r="E35" s="110"/>
      <c r="F35" s="110"/>
      <c r="G35" s="110"/>
      <c r="H35" s="110"/>
      <c r="I35" s="110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2.5" customHeight="1">
      <c r="A36" s="9"/>
      <c r="B36" s="22"/>
      <c r="C36" s="82"/>
      <c r="D36" s="82"/>
      <c r="E36" s="82"/>
      <c r="F36" s="82"/>
      <c r="G36" s="82"/>
      <c r="H36" s="82"/>
      <c r="I36" s="82"/>
      <c r="J36" s="82"/>
      <c r="K36" s="97" t="s">
        <v>134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  <c r="Z36" s="98"/>
    </row>
    <row r="37" spans="1:25" ht="3.75" customHeight="1">
      <c r="A37" s="9"/>
      <c r="B37" s="22"/>
      <c r="C37" s="82" t="s">
        <v>21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ht="15.75" customHeight="1"/>
  </sheetData>
  <sheetProtection/>
  <mergeCells count="83">
    <mergeCell ref="N17:R17"/>
    <mergeCell ref="I21:K21"/>
    <mergeCell ref="V19:Z19"/>
    <mergeCell ref="C34:K34"/>
    <mergeCell ref="L34:V34"/>
    <mergeCell ref="C35:I35"/>
    <mergeCell ref="J35:Z35"/>
    <mergeCell ref="M21:Y21"/>
    <mergeCell ref="M22:Y22"/>
    <mergeCell ref="C37:Y37"/>
    <mergeCell ref="V29:Y29"/>
    <mergeCell ref="C36:J36"/>
    <mergeCell ref="G31:Z31"/>
    <mergeCell ref="L32:Z32"/>
    <mergeCell ref="Y33:Z33"/>
    <mergeCell ref="G30:Z30"/>
    <mergeCell ref="K33:X33"/>
    <mergeCell ref="C29:U29"/>
    <mergeCell ref="C32:K32"/>
    <mergeCell ref="K36:Z36"/>
    <mergeCell ref="C18:M18"/>
    <mergeCell ref="A1:Y1"/>
    <mergeCell ref="J3:Y3"/>
    <mergeCell ref="F4:Q4"/>
    <mergeCell ref="L5:Y5"/>
    <mergeCell ref="C4:E4"/>
    <mergeCell ref="C10:L10"/>
    <mergeCell ref="A2:Y2"/>
    <mergeCell ref="B13:N13"/>
    <mergeCell ref="C22:H22"/>
    <mergeCell ref="I22:K22"/>
    <mergeCell ref="C16:M16"/>
    <mergeCell ref="O14:Y14"/>
    <mergeCell ref="C17:M17"/>
    <mergeCell ref="S17:Y17"/>
    <mergeCell ref="S18:Y18"/>
    <mergeCell ref="C21:H21"/>
    <mergeCell ref="C19:M19"/>
    <mergeCell ref="C14:N14"/>
    <mergeCell ref="C26:E26"/>
    <mergeCell ref="Q25:S25"/>
    <mergeCell ref="C23:W23"/>
    <mergeCell ref="C24:E24"/>
    <mergeCell ref="F24:Y24"/>
    <mergeCell ref="C25:P25"/>
    <mergeCell ref="B15:H15"/>
    <mergeCell ref="I15:Y15"/>
    <mergeCell ref="N11:Y11"/>
    <mergeCell ref="V9:Y9"/>
    <mergeCell ref="C11:G11"/>
    <mergeCell ref="H11:L11"/>
    <mergeCell ref="W12:Y12"/>
    <mergeCell ref="B12:N12"/>
    <mergeCell ref="R12:U12"/>
    <mergeCell ref="T13:W13"/>
    <mergeCell ref="C5:E5"/>
    <mergeCell ref="B3:I3"/>
    <mergeCell ref="V4:X4"/>
    <mergeCell ref="R4:U4"/>
    <mergeCell ref="I7:K7"/>
    <mergeCell ref="F5:K5"/>
    <mergeCell ref="C6:H6"/>
    <mergeCell ref="W6:X6"/>
    <mergeCell ref="I6:K6"/>
    <mergeCell ref="M6:U6"/>
    <mergeCell ref="W7:X7"/>
    <mergeCell ref="N10:W10"/>
    <mergeCell ref="C7:G7"/>
    <mergeCell ref="I8:Y8"/>
    <mergeCell ref="M7:U7"/>
    <mergeCell ref="N9:U9"/>
    <mergeCell ref="B8:H8"/>
    <mergeCell ref="X10:Y10"/>
    <mergeCell ref="V16:W16"/>
    <mergeCell ref="S20:Y20"/>
    <mergeCell ref="N16:U16"/>
    <mergeCell ref="U28:W28"/>
    <mergeCell ref="X28:Z28"/>
    <mergeCell ref="N19:U19"/>
    <mergeCell ref="N18:R18"/>
    <mergeCell ref="F26:Y26"/>
    <mergeCell ref="X23:Y23"/>
    <mergeCell ref="T25:X25"/>
  </mergeCells>
  <conditionalFormatting sqref="C24">
    <cfRule type="expression" priority="1" dxfId="11" stopIfTrue="1">
      <formula>$Q$25&gt;0</formula>
    </cfRule>
    <cfRule type="expression" priority="2" dxfId="12" stopIfTrue="1">
      <formula>$Q$25&lt;"-0"</formula>
    </cfRule>
  </conditionalFormatting>
  <conditionalFormatting sqref="C26:E26">
    <cfRule type="expression" priority="3" dxfId="12" stopIfTrue="1">
      <formula>$Q$25&gt;0</formula>
    </cfRule>
    <cfRule type="expression" priority="4" dxfId="11" stopIfTrue="1">
      <formula>$Q$25&lt;"-0"</formula>
    </cfRule>
  </conditionalFormatting>
  <conditionalFormatting sqref="W7:X7 N18:R18 Q25:S25 R20:S20 T28:U28">
    <cfRule type="cellIs" priority="5" dxfId="0" operator="equal" stopIfTrue="1">
      <formula>0</formula>
    </cfRule>
  </conditionalFormatting>
  <printOptions/>
  <pageMargins left="0.5905511811023623" right="0" top="0" bottom="0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zoomScalePageLayoutView="0" workbookViewId="0" topLeftCell="A7">
      <selection activeCell="Q16" sqref="Q16"/>
    </sheetView>
  </sheetViews>
  <sheetFormatPr defaultColWidth="11.421875" defaultRowHeight="12.75"/>
  <cols>
    <col min="1" max="1" width="10.00390625" style="0" customWidth="1"/>
    <col min="2" max="3" width="7.140625" style="0" customWidth="1"/>
    <col min="4" max="7" width="5.7109375" style="0" customWidth="1"/>
    <col min="8" max="8" width="5.8515625" style="0" customWidth="1"/>
    <col min="9" max="15" width="5.7109375" style="0" customWidth="1"/>
    <col min="16" max="16" width="7.28125" style="0" customWidth="1"/>
    <col min="17" max="17" width="5.140625" style="0" customWidth="1"/>
    <col min="18" max="18" width="7.421875" style="0" customWidth="1"/>
  </cols>
  <sheetData>
    <row r="1" spans="1:17" ht="96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37.5" customHeight="1">
      <c r="A2" s="127" t="s">
        <v>114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6" ht="31.5" customHeight="1">
      <c r="A4" s="30"/>
      <c r="B4" s="117" t="s">
        <v>48</v>
      </c>
      <c r="C4" s="117"/>
      <c r="D4" s="117"/>
      <c r="E4" s="117"/>
      <c r="F4" s="117"/>
      <c r="G4" s="117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31.5" customHeight="1">
      <c r="A5" s="30"/>
      <c r="B5" s="117" t="s">
        <v>49</v>
      </c>
      <c r="C5" s="110"/>
      <c r="D5" s="110"/>
      <c r="E5" s="110"/>
      <c r="F5" s="110"/>
      <c r="G5" s="110"/>
      <c r="H5" s="110"/>
      <c r="I5" s="31"/>
      <c r="J5" s="115"/>
      <c r="K5" s="106"/>
      <c r="L5" s="106"/>
      <c r="M5" s="106"/>
      <c r="N5" s="106"/>
      <c r="O5" s="106"/>
      <c r="P5" s="106"/>
    </row>
    <row r="6" spans="1:16" ht="31.5" customHeight="1">
      <c r="A6" s="30"/>
      <c r="B6" s="116" t="s">
        <v>56</v>
      </c>
      <c r="C6" s="116"/>
      <c r="D6" s="116"/>
      <c r="E6" s="116"/>
      <c r="F6" s="116"/>
      <c r="G6" s="116"/>
      <c r="H6" s="116"/>
      <c r="I6" s="116"/>
      <c r="J6" s="120"/>
      <c r="K6" s="121"/>
      <c r="L6" s="121"/>
      <c r="M6" s="121"/>
      <c r="N6" s="121"/>
      <c r="O6" s="129" t="s">
        <v>57</v>
      </c>
      <c r="P6" s="116"/>
    </row>
    <row r="7" spans="1:16" ht="31.5" customHeight="1">
      <c r="A7" s="30"/>
      <c r="B7" s="117" t="s">
        <v>50</v>
      </c>
      <c r="C7" s="117"/>
      <c r="D7" s="117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31.5" customHeight="1">
      <c r="A8" s="30"/>
      <c r="B8" s="116" t="s">
        <v>118</v>
      </c>
      <c r="C8" s="110"/>
      <c r="D8" s="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31.5" customHeight="1">
      <c r="A9" s="30"/>
      <c r="B9" s="70" t="s">
        <v>51</v>
      </c>
      <c r="C9" s="70"/>
      <c r="D9" s="70"/>
      <c r="E9" s="70"/>
      <c r="F9" s="70"/>
      <c r="G9" s="70"/>
      <c r="H9" s="70"/>
      <c r="I9" s="70"/>
      <c r="J9" s="70"/>
      <c r="K9" s="70"/>
      <c r="L9" s="119">
        <f>'CERTIFICADO BASE'!K33</f>
        <v>0</v>
      </c>
      <c r="M9" s="106"/>
      <c r="N9" s="106"/>
      <c r="O9" s="106"/>
      <c r="P9" s="106"/>
    </row>
    <row r="10" spans="1:16" ht="31.5" customHeight="1">
      <c r="A10" s="30"/>
      <c r="B10" s="117" t="s">
        <v>52</v>
      </c>
      <c r="C10" s="110"/>
      <c r="D10" s="110"/>
      <c r="E10" s="110"/>
      <c r="F10" s="110"/>
      <c r="G10" s="110"/>
      <c r="H10" s="110"/>
      <c r="I10" s="110"/>
      <c r="J10" s="125" t="s">
        <v>119</v>
      </c>
      <c r="K10" s="108"/>
      <c r="L10" s="108"/>
      <c r="M10" s="108"/>
      <c r="N10" s="108"/>
      <c r="O10" s="108"/>
      <c r="P10" s="108"/>
    </row>
    <row r="11" spans="1:16" ht="31.5" customHeight="1">
      <c r="A11" s="30"/>
      <c r="B11" s="117" t="s">
        <v>53</v>
      </c>
      <c r="C11" s="117"/>
      <c r="D11" s="117"/>
      <c r="E11" s="117"/>
      <c r="F11" s="117"/>
      <c r="G11" s="117"/>
      <c r="H11" s="117"/>
      <c r="I11" s="117"/>
      <c r="J11" s="117"/>
      <c r="K11" s="124" t="s">
        <v>59</v>
      </c>
      <c r="L11" s="124"/>
      <c r="M11" s="124"/>
      <c r="N11" s="124"/>
      <c r="O11" s="124"/>
      <c r="P11" s="124"/>
    </row>
    <row r="12" spans="1:16" ht="31.5" customHeight="1">
      <c r="A12" s="30"/>
      <c r="B12" s="116" t="s">
        <v>54</v>
      </c>
      <c r="C12" s="110"/>
      <c r="D12" s="110"/>
      <c r="E12" s="110"/>
      <c r="F12" s="110"/>
      <c r="G12" s="110"/>
      <c r="H12" s="110"/>
      <c r="I12" s="110"/>
      <c r="J12" s="110"/>
      <c r="K12" s="124" t="s">
        <v>115</v>
      </c>
      <c r="L12" s="106"/>
      <c r="M12" s="106"/>
      <c r="N12" s="106"/>
      <c r="O12" s="106"/>
      <c r="P12" s="106"/>
    </row>
    <row r="13" spans="1:16" ht="40.5" customHeight="1">
      <c r="A13" s="30"/>
      <c r="B13" s="117" t="s">
        <v>55</v>
      </c>
      <c r="C13" s="117"/>
      <c r="D13" s="117"/>
      <c r="E13" s="117"/>
      <c r="F13" s="117"/>
      <c r="G13" s="117"/>
      <c r="H13" s="117"/>
      <c r="I13" s="123">
        <f>'CERTIFICADO BASE'!J34</f>
        <v>0</v>
      </c>
      <c r="J13" s="123"/>
      <c r="K13" s="123"/>
      <c r="L13" s="123"/>
      <c r="M13" s="123"/>
      <c r="N13" s="123"/>
      <c r="O13" s="123"/>
      <c r="P13" s="123"/>
    </row>
    <row r="14" spans="1:16" ht="30.75" customHeight="1">
      <c r="A14" s="30"/>
      <c r="B14" s="117" t="s">
        <v>121</v>
      </c>
      <c r="C14" s="110"/>
      <c r="D14" s="110"/>
      <c r="E14" s="110"/>
      <c r="F14" s="110"/>
      <c r="G14" s="50"/>
      <c r="H14" s="50"/>
      <c r="I14" s="113"/>
      <c r="J14" s="114"/>
      <c r="K14" s="114"/>
      <c r="L14" s="114"/>
      <c r="M14" s="114"/>
      <c r="N14" s="114"/>
      <c r="O14" s="114"/>
      <c r="P14" s="114"/>
    </row>
    <row r="15" spans="1:16" ht="31.5" customHeight="1">
      <c r="A15" s="30"/>
      <c r="B15" s="117" t="s">
        <v>120</v>
      </c>
      <c r="C15" s="117"/>
      <c r="D15" s="117"/>
      <c r="E15" s="117"/>
      <c r="F15" s="117"/>
      <c r="G15" s="117"/>
      <c r="H15" s="117"/>
      <c r="I15" s="118"/>
      <c r="J15" s="118"/>
      <c r="K15" s="118"/>
      <c r="L15" s="118"/>
      <c r="M15" s="118"/>
      <c r="N15" s="118"/>
      <c r="O15" s="118"/>
      <c r="P15" s="118"/>
    </row>
    <row r="16" spans="1:16" ht="160.5" customHeight="1">
      <c r="A16" s="30"/>
      <c r="B16" s="117" t="s">
        <v>58</v>
      </c>
      <c r="C16" s="117"/>
      <c r="D16" s="126"/>
      <c r="E16" s="126"/>
      <c r="F16" s="101"/>
      <c r="G16" s="122" t="s">
        <v>108</v>
      </c>
      <c r="H16" s="117"/>
      <c r="I16" s="117"/>
      <c r="J16" s="117"/>
      <c r="K16" s="117"/>
      <c r="L16" s="111"/>
      <c r="M16" s="111"/>
      <c r="N16" s="111"/>
      <c r="O16" s="111"/>
      <c r="P16" s="111"/>
    </row>
  </sheetData>
  <sheetProtection/>
  <mergeCells count="31">
    <mergeCell ref="A2:Q2"/>
    <mergeCell ref="O6:P6"/>
    <mergeCell ref="B4:G4"/>
    <mergeCell ref="H4:P4"/>
    <mergeCell ref="E7:P7"/>
    <mergeCell ref="L16:P16"/>
    <mergeCell ref="J10:P10"/>
    <mergeCell ref="D16:F16"/>
    <mergeCell ref="A1:Q1"/>
    <mergeCell ref="A3:Q3"/>
    <mergeCell ref="B15:H15"/>
    <mergeCell ref="B13:H13"/>
    <mergeCell ref="B5:H5"/>
    <mergeCell ref="J5:P5"/>
    <mergeCell ref="B7:D7"/>
    <mergeCell ref="B11:J11"/>
    <mergeCell ref="B12:J12"/>
    <mergeCell ref="J6:N6"/>
    <mergeCell ref="B6:I6"/>
    <mergeCell ref="B16:C16"/>
    <mergeCell ref="G16:K16"/>
    <mergeCell ref="I13:P13"/>
    <mergeCell ref="K12:P12"/>
    <mergeCell ref="K11:P11"/>
    <mergeCell ref="I14:P14"/>
    <mergeCell ref="E8:P8"/>
    <mergeCell ref="B8:C8"/>
    <mergeCell ref="B10:I10"/>
    <mergeCell ref="I15:P15"/>
    <mergeCell ref="B14:F14"/>
    <mergeCell ref="L9:P9"/>
  </mergeCells>
  <conditionalFormatting sqref="L16:P16 J6:N6 E7:P7 I13:P13 I14 L9">
    <cfRule type="cellIs" priority="1" dxfId="0" operator="lessThanOrEqual" stopIfTrue="1">
      <formula>0</formula>
    </cfRule>
  </conditionalFormatting>
  <printOptions/>
  <pageMargins left="0.1968503937007874" right="0.1968503937007874" top="0" bottom="0" header="0" footer="0"/>
  <pageSetup fitToHeight="1" fitToWidth="1"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4"/>
  <sheetViews>
    <sheetView showGridLines="0" zoomScalePageLayoutView="0" workbookViewId="0" topLeftCell="A73">
      <selection activeCell="B56" sqref="B56:H56"/>
    </sheetView>
  </sheetViews>
  <sheetFormatPr defaultColWidth="11.57421875" defaultRowHeight="12.75"/>
  <cols>
    <col min="1" max="1" width="4.7109375" style="1" customWidth="1"/>
    <col min="2" max="2" width="5.421875" style="1" customWidth="1"/>
    <col min="3" max="5" width="4.28125" style="1" customWidth="1"/>
    <col min="6" max="6" width="5.57421875" style="1" customWidth="1"/>
    <col min="7" max="7" width="4.28125" style="1" customWidth="1"/>
    <col min="8" max="8" width="6.421875" style="1" customWidth="1"/>
    <col min="9" max="9" width="1.28515625" style="1" customWidth="1"/>
    <col min="10" max="10" width="6.421875" style="1" customWidth="1"/>
    <col min="11" max="21" width="4.28125" style="1" customWidth="1"/>
    <col min="22" max="22" width="5.421875" style="1" customWidth="1"/>
    <col min="23" max="23" width="5.7109375" style="1" hidden="1" customWidth="1"/>
    <col min="24" max="27" width="0.13671875" style="1" hidden="1" customWidth="1"/>
    <col min="28" max="16384" width="11.57421875" style="1" customWidth="1"/>
  </cols>
  <sheetData>
    <row r="1" spans="1:22" ht="92.2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ht="24.75" customHeight="1">
      <c r="A2" s="180" t="s">
        <v>116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2" s="2" customFormat="1" ht="37.5" customHeight="1">
      <c r="A3" s="32"/>
      <c r="B3" s="172" t="s">
        <v>0</v>
      </c>
      <c r="C3" s="172"/>
      <c r="D3" s="172"/>
      <c r="E3" s="172"/>
      <c r="F3" s="172"/>
      <c r="G3" s="172"/>
      <c r="H3" s="179">
        <f>'DETALLE BASE'!H4</f>
        <v>0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1:23" s="2" customFormat="1" ht="22.5" customHeight="1">
      <c r="A4" s="32"/>
      <c r="B4" s="172" t="s">
        <v>22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81"/>
      <c r="P4" s="181"/>
      <c r="Q4" s="131">
        <v>500</v>
      </c>
      <c r="R4" s="132"/>
      <c r="S4" s="131"/>
      <c r="T4" s="171" t="s">
        <v>1</v>
      </c>
      <c r="U4" s="171"/>
      <c r="V4" s="171"/>
      <c r="W4" s="3"/>
    </row>
    <row r="5" spans="1:22" s="2" customFormat="1" ht="22.5" customHeight="1">
      <c r="A5" s="32"/>
      <c r="B5" s="172" t="s">
        <v>135</v>
      </c>
      <c r="C5" s="172"/>
      <c r="D5" s="172"/>
      <c r="E5" s="172"/>
      <c r="F5" s="172"/>
      <c r="G5" s="172"/>
      <c r="H5" s="172"/>
      <c r="I5" s="133"/>
      <c r="J5" s="133"/>
      <c r="K5" s="133"/>
      <c r="L5" s="133"/>
      <c r="M5" s="133"/>
      <c r="N5" s="133"/>
      <c r="O5" s="133"/>
      <c r="P5" s="133"/>
      <c r="Q5" s="133"/>
      <c r="R5" s="174" t="s">
        <v>23</v>
      </c>
      <c r="S5" s="174"/>
      <c r="T5" s="174"/>
      <c r="U5" s="174"/>
      <c r="V5" s="36"/>
    </row>
    <row r="6" spans="1:22" ht="22.5" customHeight="1">
      <c r="A6" s="34"/>
      <c r="B6" s="172" t="s">
        <v>2</v>
      </c>
      <c r="C6" s="172"/>
      <c r="D6" s="172"/>
      <c r="E6" s="172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1:22" s="2" customFormat="1" ht="22.5" customHeight="1">
      <c r="A7" s="32"/>
      <c r="B7" s="172" t="s">
        <v>3</v>
      </c>
      <c r="C7" s="172"/>
      <c r="D7" s="172"/>
      <c r="E7" s="172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</row>
    <row r="8" spans="1:22" ht="45" customHeight="1" thickBot="1">
      <c r="A8" s="34"/>
      <c r="B8" s="195" t="s">
        <v>4</v>
      </c>
      <c r="C8" s="195"/>
      <c r="D8" s="195"/>
      <c r="E8" s="195"/>
      <c r="F8" s="195"/>
      <c r="G8" s="195"/>
      <c r="H8" s="195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1:22" ht="21" customHeight="1">
      <c r="A9" s="34"/>
      <c r="B9" s="215" t="s">
        <v>5</v>
      </c>
      <c r="C9" s="215"/>
      <c r="D9" s="214"/>
      <c r="E9" s="214"/>
      <c r="F9" s="214"/>
      <c r="G9" s="178"/>
      <c r="H9" s="178"/>
      <c r="I9" s="172" t="s">
        <v>6</v>
      </c>
      <c r="J9" s="172"/>
      <c r="K9" s="213"/>
      <c r="L9" s="213"/>
      <c r="M9" s="213"/>
      <c r="N9" s="178"/>
      <c r="O9" s="178"/>
      <c r="P9" s="178"/>
      <c r="Q9" s="172" t="s">
        <v>7</v>
      </c>
      <c r="R9" s="172"/>
      <c r="S9" s="172"/>
      <c r="T9" s="172"/>
      <c r="U9" s="65"/>
      <c r="V9" s="65" t="s">
        <v>131</v>
      </c>
    </row>
    <row r="10" spans="1:22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2" customFormat="1" ht="19.5" customHeight="1">
      <c r="A11" s="32"/>
      <c r="B11" s="188" t="s">
        <v>8</v>
      </c>
      <c r="C11" s="189"/>
      <c r="D11" s="189"/>
      <c r="E11" s="189"/>
      <c r="F11" s="190"/>
      <c r="G11" s="185" t="s">
        <v>9</v>
      </c>
      <c r="H11" s="186"/>
      <c r="I11" s="186"/>
      <c r="J11" s="187"/>
      <c r="K11" s="185" t="s">
        <v>10</v>
      </c>
      <c r="L11" s="186"/>
      <c r="M11" s="186"/>
      <c r="N11" s="187"/>
      <c r="O11" s="185" t="s">
        <v>11</v>
      </c>
      <c r="P11" s="186"/>
      <c r="Q11" s="186"/>
      <c r="R11" s="187"/>
      <c r="S11" s="185" t="s">
        <v>12</v>
      </c>
      <c r="T11" s="186"/>
      <c r="U11" s="186"/>
      <c r="V11" s="187"/>
    </row>
    <row r="12" spans="1:22" ht="19.5" customHeight="1">
      <c r="A12" s="34"/>
      <c r="B12" s="201" t="s">
        <v>13</v>
      </c>
      <c r="C12" s="202"/>
      <c r="D12" s="202"/>
      <c r="E12" s="202"/>
      <c r="F12" s="203"/>
      <c r="G12" s="159"/>
      <c r="H12" s="160"/>
      <c r="I12" s="160"/>
      <c r="J12" s="161"/>
      <c r="K12" s="159"/>
      <c r="L12" s="160"/>
      <c r="M12" s="160"/>
      <c r="N12" s="161"/>
      <c r="O12" s="159"/>
      <c r="P12" s="160"/>
      <c r="Q12" s="160"/>
      <c r="R12" s="161"/>
      <c r="S12" s="159"/>
      <c r="T12" s="160"/>
      <c r="U12" s="160"/>
      <c r="V12" s="161"/>
    </row>
    <row r="13" spans="1:22" ht="19.5" customHeight="1">
      <c r="A13" s="34"/>
      <c r="B13" s="201" t="s">
        <v>14</v>
      </c>
      <c r="C13" s="202"/>
      <c r="D13" s="202"/>
      <c r="E13" s="202"/>
      <c r="F13" s="203"/>
      <c r="G13" s="159"/>
      <c r="H13" s="160"/>
      <c r="I13" s="160"/>
      <c r="J13" s="161"/>
      <c r="K13" s="159"/>
      <c r="L13" s="160"/>
      <c r="M13" s="160"/>
      <c r="N13" s="161"/>
      <c r="O13" s="159"/>
      <c r="P13" s="160"/>
      <c r="Q13" s="160"/>
      <c r="R13" s="161"/>
      <c r="S13" s="159"/>
      <c r="T13" s="160"/>
      <c r="U13" s="160"/>
      <c r="V13" s="161"/>
    </row>
    <row r="14" spans="1:22" ht="19.5" customHeight="1">
      <c r="A14" s="34"/>
      <c r="B14" s="201" t="s">
        <v>15</v>
      </c>
      <c r="C14" s="202"/>
      <c r="D14" s="202"/>
      <c r="E14" s="202"/>
      <c r="F14" s="203"/>
      <c r="G14" s="182">
        <f>G13-G12</f>
        <v>0</v>
      </c>
      <c r="H14" s="183"/>
      <c r="I14" s="183"/>
      <c r="J14" s="184"/>
      <c r="K14" s="182">
        <f>K13-K12</f>
        <v>0</v>
      </c>
      <c r="L14" s="183"/>
      <c r="M14" s="183"/>
      <c r="N14" s="184"/>
      <c r="O14" s="182">
        <f>O13-O12</f>
        <v>0</v>
      </c>
      <c r="P14" s="183"/>
      <c r="Q14" s="183"/>
      <c r="R14" s="184"/>
      <c r="S14" s="182">
        <f>S13-S12</f>
        <v>0</v>
      </c>
      <c r="T14" s="183"/>
      <c r="U14" s="183"/>
      <c r="V14" s="184"/>
    </row>
    <row r="15" spans="1:22" ht="7.5" customHeight="1">
      <c r="A15" s="34"/>
      <c r="B15" s="204" t="s">
        <v>16</v>
      </c>
      <c r="C15" s="205"/>
      <c r="D15" s="205"/>
      <c r="E15" s="205"/>
      <c r="F15" s="20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</row>
    <row r="16" spans="1:22" ht="13.5" customHeight="1">
      <c r="A16" s="34"/>
      <c r="B16" s="207"/>
      <c r="C16" s="208"/>
      <c r="D16" s="208"/>
      <c r="E16" s="208"/>
      <c r="F16" s="209"/>
      <c r="G16" s="167">
        <f>G14</f>
        <v>0</v>
      </c>
      <c r="H16" s="142"/>
      <c r="I16" s="42" t="s">
        <v>24</v>
      </c>
      <c r="J16" s="142">
        <f>K14</f>
        <v>0</v>
      </c>
      <c r="K16" s="142"/>
      <c r="L16" s="42" t="s">
        <v>24</v>
      </c>
      <c r="M16" s="142">
        <f>O14</f>
        <v>0</v>
      </c>
      <c r="N16" s="142"/>
      <c r="O16" s="42" t="s">
        <v>24</v>
      </c>
      <c r="P16" s="142">
        <f>S14</f>
        <v>0</v>
      </c>
      <c r="Q16" s="142"/>
      <c r="R16" s="43" t="s">
        <v>26</v>
      </c>
      <c r="S16" s="43">
        <v>4</v>
      </c>
      <c r="T16" s="43" t="s">
        <v>25</v>
      </c>
      <c r="U16" s="142">
        <f>(G16+J16+M16+P16)/4</f>
        <v>0</v>
      </c>
      <c r="V16" s="143"/>
    </row>
    <row r="17" spans="1:22" ht="7.5" customHeight="1">
      <c r="A17" s="34"/>
      <c r="B17" s="207"/>
      <c r="C17" s="208"/>
      <c r="D17" s="208"/>
      <c r="E17" s="208"/>
      <c r="F17" s="20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</row>
    <row r="18" spans="1:22" ht="13.5" customHeight="1">
      <c r="A18" s="34"/>
      <c r="B18" s="210"/>
      <c r="C18" s="211"/>
      <c r="D18" s="211"/>
      <c r="E18" s="211"/>
      <c r="F18" s="212"/>
      <c r="G18" s="164">
        <f>U16</f>
        <v>0</v>
      </c>
      <c r="H18" s="162"/>
      <c r="I18" s="165"/>
      <c r="J18" s="44" t="s">
        <v>26</v>
      </c>
      <c r="K18" s="200">
        <f>Q4</f>
        <v>500</v>
      </c>
      <c r="L18" s="200"/>
      <c r="M18" s="166" t="s">
        <v>27</v>
      </c>
      <c r="N18" s="166"/>
      <c r="O18" s="166"/>
      <c r="P18" s="146">
        <f>(G18/K18)*1001</f>
        <v>0</v>
      </c>
      <c r="Q18" s="146"/>
      <c r="R18" s="146"/>
      <c r="S18" s="146"/>
      <c r="T18" s="144" t="s">
        <v>17</v>
      </c>
      <c r="U18" s="144"/>
      <c r="V18" s="145"/>
    </row>
    <row r="19" spans="1:28" ht="13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2"/>
      <c r="X19" s="2"/>
      <c r="Y19" s="2"/>
      <c r="Z19" s="2"/>
      <c r="AA19" s="2"/>
      <c r="AB19" s="2"/>
    </row>
    <row r="20" spans="1:28" ht="45" customHeight="1" thickBot="1">
      <c r="A20" s="34"/>
      <c r="B20" s="195" t="s">
        <v>18</v>
      </c>
      <c r="C20" s="219"/>
      <c r="D20" s="219"/>
      <c r="E20" s="219"/>
      <c r="F20" s="219"/>
      <c r="G20" s="219"/>
      <c r="H20" s="219"/>
      <c r="I20" s="219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"/>
      <c r="X20" s="2"/>
      <c r="Y20" s="2"/>
      <c r="Z20" s="2"/>
      <c r="AA20" s="2"/>
      <c r="AB20" s="2"/>
    </row>
    <row r="21" spans="1:22" ht="21" customHeight="1">
      <c r="A21" s="34"/>
      <c r="B21" s="168" t="str">
        <f>B9</f>
        <v>DÍA :</v>
      </c>
      <c r="C21" s="168"/>
      <c r="D21" s="193">
        <f>D9</f>
        <v>0</v>
      </c>
      <c r="E21" s="193"/>
      <c r="F21" s="193"/>
      <c r="G21" s="178"/>
      <c r="H21" s="178"/>
      <c r="I21" s="172" t="str">
        <f>I9</f>
        <v>HORA :</v>
      </c>
      <c r="J21" s="172"/>
      <c r="K21" s="213"/>
      <c r="L21" s="213"/>
      <c r="M21" s="213"/>
      <c r="N21" s="178"/>
      <c r="O21" s="178"/>
      <c r="P21" s="178"/>
      <c r="Q21" s="172" t="s">
        <v>7</v>
      </c>
      <c r="R21" s="172"/>
      <c r="S21" s="172"/>
      <c r="T21" s="172"/>
      <c r="U21" s="65"/>
      <c r="V21" s="65" t="s">
        <v>131</v>
      </c>
    </row>
    <row r="22" spans="1:28" ht="13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"/>
      <c r="X22" s="2"/>
      <c r="Y22" s="2"/>
      <c r="Z22" s="2"/>
      <c r="AA22" s="2"/>
      <c r="AB22" s="2"/>
    </row>
    <row r="23" spans="1:23" ht="19.5" customHeight="1">
      <c r="A23" s="32"/>
      <c r="B23" s="220" t="s">
        <v>8</v>
      </c>
      <c r="C23" s="221"/>
      <c r="D23" s="221"/>
      <c r="E23" s="221"/>
      <c r="F23" s="222"/>
      <c r="G23" s="139" t="s">
        <v>9</v>
      </c>
      <c r="H23" s="140"/>
      <c r="I23" s="140"/>
      <c r="J23" s="141"/>
      <c r="K23" s="139" t="s">
        <v>10</v>
      </c>
      <c r="L23" s="140"/>
      <c r="M23" s="140"/>
      <c r="N23" s="141"/>
      <c r="O23" s="139" t="s">
        <v>11</v>
      </c>
      <c r="P23" s="140"/>
      <c r="Q23" s="140"/>
      <c r="R23" s="141"/>
      <c r="S23" s="139" t="s">
        <v>12</v>
      </c>
      <c r="T23" s="140"/>
      <c r="U23" s="140"/>
      <c r="V23" s="141"/>
      <c r="W23" s="2"/>
    </row>
    <row r="24" spans="1:22" ht="19.5" customHeight="1">
      <c r="A24" s="34"/>
      <c r="B24" s="156" t="s">
        <v>13</v>
      </c>
      <c r="C24" s="157"/>
      <c r="D24" s="157"/>
      <c r="E24" s="157"/>
      <c r="F24" s="158"/>
      <c r="G24" s="136"/>
      <c r="H24" s="137"/>
      <c r="I24" s="137"/>
      <c r="J24" s="138"/>
      <c r="K24" s="136"/>
      <c r="L24" s="137"/>
      <c r="M24" s="137"/>
      <c r="N24" s="138"/>
      <c r="O24" s="136"/>
      <c r="P24" s="137"/>
      <c r="Q24" s="137"/>
      <c r="R24" s="138"/>
      <c r="S24" s="136"/>
      <c r="T24" s="137"/>
      <c r="U24" s="137"/>
      <c r="V24" s="138"/>
    </row>
    <row r="25" spans="1:22" ht="19.5" customHeight="1">
      <c r="A25" s="34"/>
      <c r="B25" s="156" t="s">
        <v>14</v>
      </c>
      <c r="C25" s="157"/>
      <c r="D25" s="157"/>
      <c r="E25" s="157"/>
      <c r="F25" s="158"/>
      <c r="G25" s="136"/>
      <c r="H25" s="137"/>
      <c r="I25" s="137"/>
      <c r="J25" s="138"/>
      <c r="K25" s="136"/>
      <c r="L25" s="137"/>
      <c r="M25" s="137"/>
      <c r="N25" s="138"/>
      <c r="O25" s="136"/>
      <c r="P25" s="137"/>
      <c r="Q25" s="137"/>
      <c r="R25" s="138"/>
      <c r="S25" s="136"/>
      <c r="T25" s="137"/>
      <c r="U25" s="137"/>
      <c r="V25" s="138"/>
    </row>
    <row r="26" spans="1:22" ht="19.5" customHeight="1">
      <c r="A26" s="34"/>
      <c r="B26" s="156" t="s">
        <v>15</v>
      </c>
      <c r="C26" s="157"/>
      <c r="D26" s="157"/>
      <c r="E26" s="157"/>
      <c r="F26" s="158"/>
      <c r="G26" s="182">
        <f>G25-G24</f>
        <v>0</v>
      </c>
      <c r="H26" s="183"/>
      <c r="I26" s="183"/>
      <c r="J26" s="184"/>
      <c r="K26" s="182">
        <f>K25-K24</f>
        <v>0</v>
      </c>
      <c r="L26" s="183"/>
      <c r="M26" s="183"/>
      <c r="N26" s="184"/>
      <c r="O26" s="182">
        <f>O25-O24</f>
        <v>0</v>
      </c>
      <c r="P26" s="183"/>
      <c r="Q26" s="183"/>
      <c r="R26" s="184"/>
      <c r="S26" s="182">
        <f>S25-S24</f>
        <v>0</v>
      </c>
      <c r="T26" s="183"/>
      <c r="U26" s="183"/>
      <c r="V26" s="184"/>
    </row>
    <row r="27" spans="1:22" ht="7.5" customHeight="1">
      <c r="A27" s="34"/>
      <c r="B27" s="147" t="s">
        <v>16</v>
      </c>
      <c r="C27" s="148"/>
      <c r="D27" s="148"/>
      <c r="E27" s="148"/>
      <c r="F27" s="14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</row>
    <row r="28" spans="1:22" ht="15">
      <c r="A28" s="34"/>
      <c r="B28" s="150"/>
      <c r="C28" s="151"/>
      <c r="D28" s="151"/>
      <c r="E28" s="151"/>
      <c r="F28" s="152"/>
      <c r="G28" s="167">
        <f>G26</f>
        <v>0</v>
      </c>
      <c r="H28" s="142"/>
      <c r="I28" s="42" t="s">
        <v>24</v>
      </c>
      <c r="J28" s="142">
        <f>K26</f>
        <v>0</v>
      </c>
      <c r="K28" s="142"/>
      <c r="L28" s="42" t="s">
        <v>24</v>
      </c>
      <c r="M28" s="142">
        <f>O26</f>
        <v>0</v>
      </c>
      <c r="N28" s="142"/>
      <c r="O28" s="42" t="s">
        <v>24</v>
      </c>
      <c r="P28" s="170">
        <f>S26</f>
        <v>0</v>
      </c>
      <c r="Q28" s="170"/>
      <c r="R28" s="43" t="s">
        <v>26</v>
      </c>
      <c r="S28" s="43">
        <v>4</v>
      </c>
      <c r="T28" s="43" t="s">
        <v>25</v>
      </c>
      <c r="U28" s="142">
        <f>(G28+J28+M28+P28)/4</f>
        <v>0</v>
      </c>
      <c r="V28" s="143"/>
    </row>
    <row r="29" spans="1:22" ht="7.5" customHeight="1">
      <c r="A29" s="34"/>
      <c r="B29" s="150"/>
      <c r="C29" s="151"/>
      <c r="D29" s="151"/>
      <c r="E29" s="151"/>
      <c r="F29" s="15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</row>
    <row r="30" spans="1:22" ht="15">
      <c r="A30" s="34"/>
      <c r="B30" s="153"/>
      <c r="C30" s="154"/>
      <c r="D30" s="154"/>
      <c r="E30" s="154"/>
      <c r="F30" s="155"/>
      <c r="G30" s="164">
        <f>U28</f>
        <v>0</v>
      </c>
      <c r="H30" s="162"/>
      <c r="I30" s="165"/>
      <c r="J30" s="44" t="s">
        <v>26</v>
      </c>
      <c r="K30" s="200">
        <f>Q4</f>
        <v>500</v>
      </c>
      <c r="L30" s="200"/>
      <c r="M30" s="166" t="s">
        <v>27</v>
      </c>
      <c r="N30" s="166"/>
      <c r="O30" s="166"/>
      <c r="P30" s="146">
        <f>(G30/K30)*1001</f>
        <v>0</v>
      </c>
      <c r="Q30" s="146"/>
      <c r="R30" s="146"/>
      <c r="S30" s="146"/>
      <c r="T30" s="144" t="s">
        <v>17</v>
      </c>
      <c r="U30" s="144"/>
      <c r="V30" s="145"/>
    </row>
    <row r="31" spans="1:28" ht="13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"/>
      <c r="X31" s="2"/>
      <c r="Y31" s="2"/>
      <c r="Z31" s="2"/>
      <c r="AA31" s="2"/>
      <c r="AB31" s="2"/>
    </row>
    <row r="32" spans="1:28" ht="36" customHeight="1" thickBot="1">
      <c r="A32" s="32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"/>
      <c r="X32" s="2"/>
      <c r="Y32" s="2"/>
      <c r="Z32" s="2"/>
      <c r="AA32" s="2"/>
      <c r="AB32" s="2"/>
    </row>
    <row r="33" spans="1:22" ht="21.75" customHeight="1" thickBot="1">
      <c r="A33" s="34"/>
      <c r="B33" s="34"/>
      <c r="C33" s="34"/>
      <c r="D33" s="217" t="s">
        <v>20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39"/>
      <c r="Q33" s="175">
        <f>(P18+P30)/2</f>
        <v>0</v>
      </c>
      <c r="R33" s="176"/>
      <c r="S33" s="176"/>
      <c r="T33" s="177"/>
      <c r="U33" s="134" t="s">
        <v>19</v>
      </c>
      <c r="V33" s="135"/>
    </row>
    <row r="34" spans="1:28" ht="27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2"/>
      <c r="X34" s="2"/>
      <c r="Y34" s="2"/>
      <c r="Z34" s="2"/>
      <c r="AA34" s="2"/>
      <c r="AB34" s="2"/>
    </row>
    <row r="35" spans="1:28" ht="3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"/>
      <c r="X35" s="2"/>
      <c r="Y35" s="2"/>
      <c r="Z35" s="2"/>
      <c r="AA35" s="2"/>
      <c r="AB35" s="2"/>
    </row>
    <row r="36" spans="1:28" ht="83.25" customHeight="1">
      <c r="A36" s="178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2"/>
      <c r="X36" s="2"/>
      <c r="Y36" s="2"/>
      <c r="Z36" s="2"/>
      <c r="AA36" s="2"/>
      <c r="AB36" s="2"/>
    </row>
    <row r="37" spans="1:22" ht="33.75" customHeight="1">
      <c r="A37" s="199" t="s">
        <v>116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</row>
    <row r="38" spans="1:28" ht="15">
      <c r="A38" s="32"/>
      <c r="B38" s="32"/>
      <c r="C38" s="32"/>
      <c r="D38" s="32"/>
      <c r="E38" s="32"/>
      <c r="F38" s="32"/>
      <c r="G38" s="32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2"/>
      <c r="X38" s="2"/>
      <c r="Y38" s="2"/>
      <c r="Z38" s="2"/>
      <c r="AA38" s="2"/>
      <c r="AB38" s="2"/>
    </row>
    <row r="39" spans="1:23" ht="22.5" customHeight="1">
      <c r="A39" s="32"/>
      <c r="B39" s="33" t="s">
        <v>0</v>
      </c>
      <c r="C39" s="33"/>
      <c r="D39" s="33"/>
      <c r="E39" s="33"/>
      <c r="F39" s="33"/>
      <c r="G39" s="33"/>
      <c r="H39" s="38">
        <f>H3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"/>
    </row>
    <row r="40" spans="1:23" ht="22.5" customHeight="1">
      <c r="A40" s="32"/>
      <c r="B40" s="168" t="s">
        <v>22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9"/>
      <c r="P40" s="169"/>
      <c r="Q40" s="131">
        <f>Q4</f>
        <v>500</v>
      </c>
      <c r="R40" s="134"/>
      <c r="S40" s="131"/>
      <c r="T40" s="171" t="s">
        <v>1</v>
      </c>
      <c r="U40" s="171"/>
      <c r="V40" s="171"/>
      <c r="W40" s="3"/>
    </row>
    <row r="41" spans="1:23" ht="22.5" customHeight="1">
      <c r="A41" s="32"/>
      <c r="B41" s="172" t="s">
        <v>147</v>
      </c>
      <c r="C41" s="172"/>
      <c r="D41" s="172"/>
      <c r="E41" s="172"/>
      <c r="F41" s="172"/>
      <c r="G41" s="172"/>
      <c r="H41" s="172"/>
      <c r="I41" s="198"/>
      <c r="J41" s="198"/>
      <c r="K41" s="198"/>
      <c r="L41" s="198"/>
      <c r="M41" s="198"/>
      <c r="N41" s="198"/>
      <c r="O41" s="198"/>
      <c r="P41" s="198"/>
      <c r="Q41" s="198"/>
      <c r="R41" s="174" t="s">
        <v>23</v>
      </c>
      <c r="S41" s="174"/>
      <c r="T41" s="174"/>
      <c r="U41" s="174"/>
      <c r="V41" s="36"/>
      <c r="W41" s="2"/>
    </row>
    <row r="42" spans="1:22" ht="22.5" customHeight="1">
      <c r="A42" s="34"/>
      <c r="B42" s="172" t="s">
        <v>2</v>
      </c>
      <c r="C42" s="172"/>
      <c r="D42" s="172"/>
      <c r="E42" s="172"/>
      <c r="F42" s="179">
        <f>F6</f>
        <v>0</v>
      </c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</row>
    <row r="43" spans="1:23" ht="22.5" customHeight="1">
      <c r="A43" s="32"/>
      <c r="B43" s="172" t="s">
        <v>3</v>
      </c>
      <c r="C43" s="172"/>
      <c r="D43" s="172"/>
      <c r="E43" s="172"/>
      <c r="F43" s="173">
        <f>F7</f>
        <v>0</v>
      </c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2"/>
    </row>
    <row r="44" spans="1:28" ht="45" customHeight="1" thickBot="1">
      <c r="A44" s="34"/>
      <c r="B44" s="195" t="s">
        <v>4</v>
      </c>
      <c r="C44" s="196"/>
      <c r="D44" s="196"/>
      <c r="E44" s="196"/>
      <c r="F44" s="196"/>
      <c r="G44" s="196"/>
      <c r="H44" s="197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2"/>
      <c r="X44" s="2"/>
      <c r="Y44" s="2"/>
      <c r="Z44" s="2"/>
      <c r="AA44" s="2"/>
      <c r="AB44" s="2"/>
    </row>
    <row r="45" spans="1:22" ht="21" customHeight="1">
      <c r="A45" s="34"/>
      <c r="B45" s="168" t="s">
        <v>5</v>
      </c>
      <c r="C45" s="168"/>
      <c r="D45" s="193">
        <f>D9</f>
        <v>0</v>
      </c>
      <c r="E45" s="193"/>
      <c r="F45" s="193"/>
      <c r="G45" s="178"/>
      <c r="H45" s="178"/>
      <c r="I45" s="172" t="s">
        <v>6</v>
      </c>
      <c r="J45" s="172"/>
      <c r="K45" s="191">
        <f>K9</f>
        <v>0</v>
      </c>
      <c r="L45" s="191"/>
      <c r="M45" s="191"/>
      <c r="N45" s="178"/>
      <c r="O45" s="178"/>
      <c r="P45" s="178"/>
      <c r="Q45" s="172" t="s">
        <v>7</v>
      </c>
      <c r="R45" s="172"/>
      <c r="S45" s="172"/>
      <c r="T45" s="172"/>
      <c r="U45" s="67">
        <f>U9</f>
        <v>0</v>
      </c>
      <c r="V45" s="66" t="s">
        <v>131</v>
      </c>
    </row>
    <row r="46" spans="1:28" ht="13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2"/>
      <c r="X46" s="2"/>
      <c r="Y46" s="2"/>
      <c r="Z46" s="2"/>
      <c r="AA46" s="2"/>
      <c r="AB46" s="2"/>
    </row>
    <row r="47" spans="1:23" ht="19.5" customHeight="1">
      <c r="A47" s="32"/>
      <c r="B47" s="188" t="s">
        <v>8</v>
      </c>
      <c r="C47" s="189"/>
      <c r="D47" s="189"/>
      <c r="E47" s="189"/>
      <c r="F47" s="190"/>
      <c r="G47" s="185" t="s">
        <v>9</v>
      </c>
      <c r="H47" s="186"/>
      <c r="I47" s="186"/>
      <c r="J47" s="187"/>
      <c r="K47" s="185" t="s">
        <v>10</v>
      </c>
      <c r="L47" s="186"/>
      <c r="M47" s="186"/>
      <c r="N47" s="187"/>
      <c r="O47" s="185" t="s">
        <v>11</v>
      </c>
      <c r="P47" s="186"/>
      <c r="Q47" s="186"/>
      <c r="R47" s="187"/>
      <c r="S47" s="185" t="s">
        <v>12</v>
      </c>
      <c r="T47" s="186"/>
      <c r="U47" s="186"/>
      <c r="V47" s="187"/>
      <c r="W47" s="2"/>
    </row>
    <row r="48" spans="1:22" ht="19.5" customHeight="1">
      <c r="A48" s="34"/>
      <c r="B48" s="156" t="s">
        <v>13</v>
      </c>
      <c r="C48" s="157"/>
      <c r="D48" s="157"/>
      <c r="E48" s="157"/>
      <c r="F48" s="158"/>
      <c r="G48" s="159"/>
      <c r="H48" s="160"/>
      <c r="I48" s="160"/>
      <c r="J48" s="161"/>
      <c r="K48" s="159"/>
      <c r="L48" s="160"/>
      <c r="M48" s="160"/>
      <c r="N48" s="161"/>
      <c r="O48" s="159"/>
      <c r="P48" s="160"/>
      <c r="Q48" s="160"/>
      <c r="R48" s="161"/>
      <c r="S48" s="159"/>
      <c r="T48" s="160"/>
      <c r="U48" s="160"/>
      <c r="V48" s="161"/>
    </row>
    <row r="49" spans="1:22" ht="19.5" customHeight="1">
      <c r="A49" s="34"/>
      <c r="B49" s="156" t="s">
        <v>14</v>
      </c>
      <c r="C49" s="157"/>
      <c r="D49" s="157"/>
      <c r="E49" s="157"/>
      <c r="F49" s="158"/>
      <c r="G49" s="159"/>
      <c r="H49" s="160"/>
      <c r="I49" s="160"/>
      <c r="J49" s="161"/>
      <c r="K49" s="159"/>
      <c r="L49" s="160"/>
      <c r="M49" s="160"/>
      <c r="N49" s="161"/>
      <c r="O49" s="159"/>
      <c r="P49" s="160"/>
      <c r="Q49" s="160"/>
      <c r="R49" s="161"/>
      <c r="S49" s="159"/>
      <c r="T49" s="160"/>
      <c r="U49" s="160"/>
      <c r="V49" s="161"/>
    </row>
    <row r="50" spans="1:22" ht="19.5" customHeight="1">
      <c r="A50" s="34"/>
      <c r="B50" s="156" t="s">
        <v>15</v>
      </c>
      <c r="C50" s="157"/>
      <c r="D50" s="157"/>
      <c r="E50" s="157"/>
      <c r="F50" s="158"/>
      <c r="G50" s="182">
        <f>G49-G48</f>
        <v>0</v>
      </c>
      <c r="H50" s="183"/>
      <c r="I50" s="183"/>
      <c r="J50" s="184"/>
      <c r="K50" s="182">
        <f>K49-K48</f>
        <v>0</v>
      </c>
      <c r="L50" s="183"/>
      <c r="M50" s="183"/>
      <c r="N50" s="184"/>
      <c r="O50" s="182">
        <f>O49-O48</f>
        <v>0</v>
      </c>
      <c r="P50" s="183"/>
      <c r="Q50" s="183"/>
      <c r="R50" s="184"/>
      <c r="S50" s="182">
        <f>S49-S48</f>
        <v>0</v>
      </c>
      <c r="T50" s="183"/>
      <c r="U50" s="183"/>
      <c r="V50" s="184"/>
    </row>
    <row r="51" spans="1:22" ht="7.5" customHeight="1">
      <c r="A51" s="34"/>
      <c r="B51" s="147" t="s">
        <v>16</v>
      </c>
      <c r="C51" s="148"/>
      <c r="D51" s="148"/>
      <c r="E51" s="148"/>
      <c r="F51" s="14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</row>
    <row r="52" spans="1:22" ht="15">
      <c r="A52" s="34"/>
      <c r="B52" s="150"/>
      <c r="C52" s="151"/>
      <c r="D52" s="151"/>
      <c r="E52" s="151"/>
      <c r="F52" s="152"/>
      <c r="G52" s="167">
        <f>G50</f>
        <v>0</v>
      </c>
      <c r="H52" s="142"/>
      <c r="I52" s="42" t="s">
        <v>24</v>
      </c>
      <c r="J52" s="142">
        <f>K50</f>
        <v>0</v>
      </c>
      <c r="K52" s="142"/>
      <c r="L52" s="42" t="s">
        <v>24</v>
      </c>
      <c r="M52" s="142">
        <f>O50</f>
        <v>0</v>
      </c>
      <c r="N52" s="142"/>
      <c r="O52" s="42" t="s">
        <v>24</v>
      </c>
      <c r="P52" s="142">
        <f>S50</f>
        <v>0</v>
      </c>
      <c r="Q52" s="142"/>
      <c r="R52" s="43" t="s">
        <v>26</v>
      </c>
      <c r="S52" s="43">
        <v>4</v>
      </c>
      <c r="T52" s="43" t="s">
        <v>25</v>
      </c>
      <c r="U52" s="142">
        <f>(G52+J52+M52+P52)/4</f>
        <v>0</v>
      </c>
      <c r="V52" s="143"/>
    </row>
    <row r="53" spans="1:22" ht="7.5" customHeight="1">
      <c r="A53" s="34"/>
      <c r="B53" s="150"/>
      <c r="C53" s="151"/>
      <c r="D53" s="151"/>
      <c r="E53" s="151"/>
      <c r="F53" s="15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</row>
    <row r="54" spans="1:22" ht="15">
      <c r="A54" s="34"/>
      <c r="B54" s="153"/>
      <c r="C54" s="154"/>
      <c r="D54" s="154"/>
      <c r="E54" s="154"/>
      <c r="F54" s="155"/>
      <c r="G54" s="164">
        <f>U52</f>
        <v>0</v>
      </c>
      <c r="H54" s="162"/>
      <c r="I54" s="165"/>
      <c r="J54" s="44" t="s">
        <v>26</v>
      </c>
      <c r="K54" s="162">
        <f>Q40</f>
        <v>500</v>
      </c>
      <c r="L54" s="162"/>
      <c r="M54" s="166" t="s">
        <v>27</v>
      </c>
      <c r="N54" s="166"/>
      <c r="O54" s="166"/>
      <c r="P54" s="146">
        <f>(G54/K54)*1001</f>
        <v>0</v>
      </c>
      <c r="Q54" s="146"/>
      <c r="R54" s="146"/>
      <c r="S54" s="146"/>
      <c r="T54" s="144" t="s">
        <v>17</v>
      </c>
      <c r="U54" s="144"/>
      <c r="V54" s="145"/>
    </row>
    <row r="55" spans="1:28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"/>
      <c r="X55" s="2"/>
      <c r="Y55" s="2"/>
      <c r="Z55" s="2"/>
      <c r="AA55" s="2"/>
      <c r="AB55" s="2"/>
    </row>
    <row r="56" spans="1:28" ht="45" customHeight="1" thickBot="1">
      <c r="A56" s="34"/>
      <c r="B56" s="195" t="s">
        <v>18</v>
      </c>
      <c r="C56" s="196"/>
      <c r="D56" s="196"/>
      <c r="E56" s="196"/>
      <c r="F56" s="196"/>
      <c r="G56" s="196"/>
      <c r="H56" s="196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"/>
      <c r="X56" s="2"/>
      <c r="Y56" s="2"/>
      <c r="Z56" s="2"/>
      <c r="AA56" s="2"/>
      <c r="AB56" s="2"/>
    </row>
    <row r="57" spans="1:22" ht="21" customHeight="1">
      <c r="A57" s="34"/>
      <c r="B57" s="35" t="s">
        <v>5</v>
      </c>
      <c r="C57" s="35"/>
      <c r="D57" s="193">
        <f>D21</f>
        <v>0</v>
      </c>
      <c r="E57" s="194"/>
      <c r="F57" s="194"/>
      <c r="G57" s="34"/>
      <c r="H57" s="34"/>
      <c r="I57" s="33" t="s">
        <v>6</v>
      </c>
      <c r="J57" s="33"/>
      <c r="K57" s="191">
        <f>K21</f>
        <v>0</v>
      </c>
      <c r="L57" s="192"/>
      <c r="M57" s="192"/>
      <c r="N57" s="34"/>
      <c r="O57" s="34"/>
      <c r="P57" s="34"/>
      <c r="Q57" s="33" t="s">
        <v>7</v>
      </c>
      <c r="R57" s="33"/>
      <c r="S57" s="33"/>
      <c r="T57" s="33"/>
      <c r="U57" s="67">
        <f>U21</f>
        <v>0</v>
      </c>
      <c r="V57" s="68" t="s">
        <v>131</v>
      </c>
    </row>
    <row r="58" spans="1:28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"/>
      <c r="X58" s="2"/>
      <c r="Y58" s="2"/>
      <c r="Z58" s="2"/>
      <c r="AA58" s="2"/>
      <c r="AB58" s="2"/>
    </row>
    <row r="59" spans="1:23" ht="19.5" customHeight="1">
      <c r="A59" s="32"/>
      <c r="B59" s="188" t="s">
        <v>8</v>
      </c>
      <c r="C59" s="189"/>
      <c r="D59" s="189"/>
      <c r="E59" s="189"/>
      <c r="F59" s="190"/>
      <c r="G59" s="185" t="s">
        <v>9</v>
      </c>
      <c r="H59" s="186"/>
      <c r="I59" s="186"/>
      <c r="J59" s="187"/>
      <c r="K59" s="185" t="s">
        <v>10</v>
      </c>
      <c r="L59" s="186"/>
      <c r="M59" s="186"/>
      <c r="N59" s="187"/>
      <c r="O59" s="185" t="s">
        <v>11</v>
      </c>
      <c r="P59" s="186"/>
      <c r="Q59" s="186"/>
      <c r="R59" s="187"/>
      <c r="S59" s="185" t="s">
        <v>12</v>
      </c>
      <c r="T59" s="186"/>
      <c r="U59" s="186"/>
      <c r="V59" s="187"/>
      <c r="W59" s="2"/>
    </row>
    <row r="60" spans="1:22" ht="19.5" customHeight="1">
      <c r="A60" s="34"/>
      <c r="B60" s="156" t="s">
        <v>13</v>
      </c>
      <c r="C60" s="157"/>
      <c r="D60" s="157"/>
      <c r="E60" s="157"/>
      <c r="F60" s="158"/>
      <c r="G60" s="136"/>
      <c r="H60" s="137"/>
      <c r="I60" s="137"/>
      <c r="J60" s="138"/>
      <c r="K60" s="136"/>
      <c r="L60" s="137"/>
      <c r="M60" s="137"/>
      <c r="N60" s="138"/>
      <c r="O60" s="136"/>
      <c r="P60" s="137"/>
      <c r="Q60" s="137"/>
      <c r="R60" s="138"/>
      <c r="S60" s="136"/>
      <c r="T60" s="137"/>
      <c r="U60" s="137"/>
      <c r="V60" s="138"/>
    </row>
    <row r="61" spans="1:22" ht="19.5" customHeight="1">
      <c r="A61" s="34"/>
      <c r="B61" s="156" t="s">
        <v>14</v>
      </c>
      <c r="C61" s="157"/>
      <c r="D61" s="157"/>
      <c r="E61" s="157"/>
      <c r="F61" s="158"/>
      <c r="G61" s="136"/>
      <c r="H61" s="137"/>
      <c r="I61" s="137"/>
      <c r="J61" s="138"/>
      <c r="K61" s="136"/>
      <c r="L61" s="137"/>
      <c r="M61" s="137"/>
      <c r="N61" s="138"/>
      <c r="O61" s="136"/>
      <c r="P61" s="137"/>
      <c r="Q61" s="137"/>
      <c r="R61" s="138"/>
      <c r="S61" s="136"/>
      <c r="T61" s="137"/>
      <c r="U61" s="137"/>
      <c r="V61" s="138"/>
    </row>
    <row r="62" spans="1:22" ht="19.5" customHeight="1">
      <c r="A62" s="34"/>
      <c r="B62" s="156" t="s">
        <v>15</v>
      </c>
      <c r="C62" s="157"/>
      <c r="D62" s="157"/>
      <c r="E62" s="157"/>
      <c r="F62" s="158"/>
      <c r="G62" s="182">
        <f>G61-G60</f>
        <v>0</v>
      </c>
      <c r="H62" s="183"/>
      <c r="I62" s="183"/>
      <c r="J62" s="184"/>
      <c r="K62" s="182">
        <f>K61-K60</f>
        <v>0</v>
      </c>
      <c r="L62" s="183"/>
      <c r="M62" s="183"/>
      <c r="N62" s="184"/>
      <c r="O62" s="182">
        <f>O61-O60</f>
        <v>0</v>
      </c>
      <c r="P62" s="183"/>
      <c r="Q62" s="183"/>
      <c r="R62" s="184"/>
      <c r="S62" s="182">
        <f>S61-S60</f>
        <v>0</v>
      </c>
      <c r="T62" s="183"/>
      <c r="U62" s="183"/>
      <c r="V62" s="184"/>
    </row>
    <row r="63" spans="1:22" ht="7.5" customHeight="1">
      <c r="A63" s="34"/>
      <c r="B63" s="147" t="s">
        <v>16</v>
      </c>
      <c r="C63" s="148"/>
      <c r="D63" s="148"/>
      <c r="E63" s="148"/>
      <c r="F63" s="14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</row>
    <row r="64" spans="1:22" ht="13.5" customHeight="1">
      <c r="A64" s="34"/>
      <c r="B64" s="150"/>
      <c r="C64" s="151"/>
      <c r="D64" s="151"/>
      <c r="E64" s="151"/>
      <c r="F64" s="152"/>
      <c r="G64" s="167">
        <f>G62</f>
        <v>0</v>
      </c>
      <c r="H64" s="142"/>
      <c r="I64" s="42" t="s">
        <v>24</v>
      </c>
      <c r="J64" s="142">
        <f>K62</f>
        <v>0</v>
      </c>
      <c r="K64" s="142"/>
      <c r="L64" s="42" t="s">
        <v>24</v>
      </c>
      <c r="M64" s="142">
        <f>O62</f>
        <v>0</v>
      </c>
      <c r="N64" s="142"/>
      <c r="O64" s="42" t="s">
        <v>24</v>
      </c>
      <c r="P64" s="142">
        <f>S62</f>
        <v>0</v>
      </c>
      <c r="Q64" s="142"/>
      <c r="R64" s="43" t="s">
        <v>26</v>
      </c>
      <c r="S64" s="43">
        <v>4</v>
      </c>
      <c r="T64" s="43" t="s">
        <v>25</v>
      </c>
      <c r="U64" s="142">
        <f>(G64+J64+M64+P64)/4</f>
        <v>0</v>
      </c>
      <c r="V64" s="143"/>
    </row>
    <row r="65" spans="1:22" ht="7.5" customHeight="1">
      <c r="A65" s="34"/>
      <c r="B65" s="150"/>
      <c r="C65" s="151"/>
      <c r="D65" s="151"/>
      <c r="E65" s="151"/>
      <c r="F65" s="15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</row>
    <row r="66" spans="1:22" ht="13.5" customHeight="1">
      <c r="A66" s="34"/>
      <c r="B66" s="153"/>
      <c r="C66" s="154"/>
      <c r="D66" s="154"/>
      <c r="E66" s="154"/>
      <c r="F66" s="155"/>
      <c r="G66" s="164">
        <f>U64</f>
        <v>0</v>
      </c>
      <c r="H66" s="162"/>
      <c r="I66" s="165"/>
      <c r="J66" s="44" t="s">
        <v>26</v>
      </c>
      <c r="K66" s="162">
        <f>Q40</f>
        <v>500</v>
      </c>
      <c r="L66" s="162"/>
      <c r="M66" s="166" t="s">
        <v>27</v>
      </c>
      <c r="N66" s="166"/>
      <c r="O66" s="166"/>
      <c r="P66" s="146">
        <f>(G66/K66)*1001</f>
        <v>0</v>
      </c>
      <c r="Q66" s="146"/>
      <c r="R66" s="146"/>
      <c r="S66" s="146"/>
      <c r="T66" s="144" t="s">
        <v>17</v>
      </c>
      <c r="U66" s="144"/>
      <c r="V66" s="145"/>
    </row>
    <row r="67" spans="1:28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"/>
      <c r="X67" s="2"/>
      <c r="Y67" s="2"/>
      <c r="Z67" s="2"/>
      <c r="AA67" s="2"/>
      <c r="AB67" s="2"/>
    </row>
    <row r="68" spans="1:28" ht="32.25" customHeight="1" thickBot="1">
      <c r="A68" s="32" t="s">
        <v>21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2"/>
      <c r="X68" s="2"/>
      <c r="Y68" s="2"/>
      <c r="Z68" s="2"/>
      <c r="AA68" s="2"/>
      <c r="AB68" s="2"/>
    </row>
    <row r="69" spans="1:22" ht="19.5" customHeight="1" thickBot="1">
      <c r="A69" s="34"/>
      <c r="B69" s="34"/>
      <c r="C69" s="34"/>
      <c r="D69" s="217" t="s">
        <v>20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39"/>
      <c r="Q69" s="175">
        <f>(P54+P66)/2</f>
        <v>0</v>
      </c>
      <c r="R69" s="176"/>
      <c r="S69" s="176"/>
      <c r="T69" s="177"/>
      <c r="U69" s="134" t="s">
        <v>19</v>
      </c>
      <c r="V69" s="135"/>
    </row>
    <row r="70" spans="1:22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4" spans="11:38" ht="15"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</row>
  </sheetData>
  <sheetProtection/>
  <mergeCells count="185">
    <mergeCell ref="P18:S18"/>
    <mergeCell ref="T18:V18"/>
    <mergeCell ref="B21:C21"/>
    <mergeCell ref="I21:J21"/>
    <mergeCell ref="G25:J25"/>
    <mergeCell ref="K25:N25"/>
    <mergeCell ref="B23:F23"/>
    <mergeCell ref="K21:M21"/>
    <mergeCell ref="D21:F21"/>
    <mergeCell ref="Q69:T69"/>
    <mergeCell ref="D33:O33"/>
    <mergeCell ref="D69:O69"/>
    <mergeCell ref="A36:V36"/>
    <mergeCell ref="B20:I20"/>
    <mergeCell ref="B56:H56"/>
    <mergeCell ref="S24:V24"/>
    <mergeCell ref="S26:V26"/>
    <mergeCell ref="B25:F25"/>
    <mergeCell ref="Q21:T21"/>
    <mergeCell ref="K30:L30"/>
    <mergeCell ref="J28:K28"/>
    <mergeCell ref="M28:N28"/>
    <mergeCell ref="M30:O30"/>
    <mergeCell ref="F6:V6"/>
    <mergeCell ref="F7:V7"/>
    <mergeCell ref="I9:J9"/>
    <mergeCell ref="G11:J11"/>
    <mergeCell ref="K11:N11"/>
    <mergeCell ref="O11:R11"/>
    <mergeCell ref="R5:U5"/>
    <mergeCell ref="Q9:T9"/>
    <mergeCell ref="K9:M9"/>
    <mergeCell ref="B6:E6"/>
    <mergeCell ref="B11:F11"/>
    <mergeCell ref="S11:V11"/>
    <mergeCell ref="B7:E7"/>
    <mergeCell ref="B8:H8"/>
    <mergeCell ref="D9:F9"/>
    <mergeCell ref="B9:C9"/>
    <mergeCell ref="S12:V12"/>
    <mergeCell ref="G14:J14"/>
    <mergeCell ref="S14:V14"/>
    <mergeCell ref="G13:J13"/>
    <mergeCell ref="K13:N13"/>
    <mergeCell ref="O13:R13"/>
    <mergeCell ref="S13:V13"/>
    <mergeCell ref="O14:R14"/>
    <mergeCell ref="K14:N14"/>
    <mergeCell ref="O12:R12"/>
    <mergeCell ref="B12:F12"/>
    <mergeCell ref="B15:F18"/>
    <mergeCell ref="B13:F13"/>
    <mergeCell ref="B14:F14"/>
    <mergeCell ref="G12:J12"/>
    <mergeCell ref="K12:N12"/>
    <mergeCell ref="G16:H16"/>
    <mergeCell ref="J16:K16"/>
    <mergeCell ref="G18:I18"/>
    <mergeCell ref="M16:N16"/>
    <mergeCell ref="P16:Q16"/>
    <mergeCell ref="G21:H21"/>
    <mergeCell ref="N21:P21"/>
    <mergeCell ref="K18:L18"/>
    <mergeCell ref="M18:O18"/>
    <mergeCell ref="B42:E42"/>
    <mergeCell ref="F42:V42"/>
    <mergeCell ref="S25:V25"/>
    <mergeCell ref="B26:F26"/>
    <mergeCell ref="G26:J26"/>
    <mergeCell ref="N45:P45"/>
    <mergeCell ref="G45:H45"/>
    <mergeCell ref="K26:N26"/>
    <mergeCell ref="O26:R26"/>
    <mergeCell ref="B44:H44"/>
    <mergeCell ref="B41:H41"/>
    <mergeCell ref="I41:Q41"/>
    <mergeCell ref="A37:V37"/>
    <mergeCell ref="B45:C45"/>
    <mergeCell ref="Q45:T45"/>
    <mergeCell ref="D45:F45"/>
    <mergeCell ref="I45:J45"/>
    <mergeCell ref="K45:M45"/>
    <mergeCell ref="S47:V47"/>
    <mergeCell ref="B48:F48"/>
    <mergeCell ref="G48:J48"/>
    <mergeCell ref="K48:N48"/>
    <mergeCell ref="O48:R48"/>
    <mergeCell ref="S48:V48"/>
    <mergeCell ref="B47:F47"/>
    <mergeCell ref="G47:J47"/>
    <mergeCell ref="K47:N47"/>
    <mergeCell ref="O47:R47"/>
    <mergeCell ref="S49:V49"/>
    <mergeCell ref="B50:F50"/>
    <mergeCell ref="G50:J50"/>
    <mergeCell ref="K50:N50"/>
    <mergeCell ref="O50:R50"/>
    <mergeCell ref="S50:V50"/>
    <mergeCell ref="B59:F59"/>
    <mergeCell ref="G59:J59"/>
    <mergeCell ref="K59:N59"/>
    <mergeCell ref="O59:R59"/>
    <mergeCell ref="M54:O54"/>
    <mergeCell ref="K57:M57"/>
    <mergeCell ref="D57:F57"/>
    <mergeCell ref="G54:I54"/>
    <mergeCell ref="S59:V59"/>
    <mergeCell ref="M64:N64"/>
    <mergeCell ref="P64:Q64"/>
    <mergeCell ref="U64:V64"/>
    <mergeCell ref="S60:V60"/>
    <mergeCell ref="B61:F61"/>
    <mergeCell ref="G61:J61"/>
    <mergeCell ref="K61:N61"/>
    <mergeCell ref="O61:R61"/>
    <mergeCell ref="S61:V61"/>
    <mergeCell ref="B62:F62"/>
    <mergeCell ref="G62:J62"/>
    <mergeCell ref="K62:N62"/>
    <mergeCell ref="O62:R62"/>
    <mergeCell ref="S62:V62"/>
    <mergeCell ref="G60:J60"/>
    <mergeCell ref="K60:N60"/>
    <mergeCell ref="O60:R60"/>
    <mergeCell ref="B60:F60"/>
    <mergeCell ref="A1:V1"/>
    <mergeCell ref="I8:V8"/>
    <mergeCell ref="N9:P9"/>
    <mergeCell ref="G9:H9"/>
    <mergeCell ref="H3:V3"/>
    <mergeCell ref="B3:G3"/>
    <mergeCell ref="T4:V4"/>
    <mergeCell ref="A2:V2"/>
    <mergeCell ref="B5:H5"/>
    <mergeCell ref="B4:P4"/>
    <mergeCell ref="T40:V40"/>
    <mergeCell ref="B43:E43"/>
    <mergeCell ref="F43:V43"/>
    <mergeCell ref="Q40:S40"/>
    <mergeCell ref="R41:U41"/>
    <mergeCell ref="P30:S30"/>
    <mergeCell ref="B27:F30"/>
    <mergeCell ref="G28:H28"/>
    <mergeCell ref="Q33:T33"/>
    <mergeCell ref="G30:I30"/>
    <mergeCell ref="G52:H52"/>
    <mergeCell ref="J52:K52"/>
    <mergeCell ref="B40:P40"/>
    <mergeCell ref="P52:Q52"/>
    <mergeCell ref="G23:J23"/>
    <mergeCell ref="K23:N23"/>
    <mergeCell ref="O23:R23"/>
    <mergeCell ref="P28:Q28"/>
    <mergeCell ref="B24:F24"/>
    <mergeCell ref="G24:J24"/>
    <mergeCell ref="K74:AL74"/>
    <mergeCell ref="P66:S66"/>
    <mergeCell ref="T66:V66"/>
    <mergeCell ref="B63:F66"/>
    <mergeCell ref="G66:I66"/>
    <mergeCell ref="K66:L66"/>
    <mergeCell ref="M66:O66"/>
    <mergeCell ref="U69:V69"/>
    <mergeCell ref="G64:H64"/>
    <mergeCell ref="J64:K64"/>
    <mergeCell ref="U52:V52"/>
    <mergeCell ref="P54:S54"/>
    <mergeCell ref="T54:V54"/>
    <mergeCell ref="B51:F54"/>
    <mergeCell ref="B49:F49"/>
    <mergeCell ref="G49:J49"/>
    <mergeCell ref="K49:N49"/>
    <mergeCell ref="O49:R49"/>
    <mergeCell ref="M52:N52"/>
    <mergeCell ref="K54:L54"/>
    <mergeCell ref="Q4:S4"/>
    <mergeCell ref="I5:Q5"/>
    <mergeCell ref="U33:V33"/>
    <mergeCell ref="O25:R25"/>
    <mergeCell ref="S23:V23"/>
    <mergeCell ref="U28:V28"/>
    <mergeCell ref="T30:V30"/>
    <mergeCell ref="K24:N24"/>
    <mergeCell ref="O24:R24"/>
    <mergeCell ref="U16:V16"/>
  </mergeCells>
  <conditionalFormatting sqref="H3:V3 G14:V14 G16:H16 J16:K16 K30:L30 M16:N16 U16:V16 G18:H18 K18:L18 G28:H28 J28:K28 G54:H54 M28:N28 U28:V28 P16:Q16 G52:H52 U64:V64 G26:V26 G50:V50 G62:V62 H39:V39 F42:V43 J52:K52 M52:N52 P52:Q52 U52:V52 G64:H64 J64:K64 M64:N64 P64:Q64 G30:H30 G66:H66 K66:L66 K54:L54 K57 U57 K45:M45 U45:V45 Q4:S4 Q40:S40">
    <cfRule type="cellIs" priority="1" dxfId="0" operator="equal" stopIfTrue="1">
      <formula>0</formula>
    </cfRule>
  </conditionalFormatting>
  <conditionalFormatting sqref="D21:F21 D45:F45 D57">
    <cfRule type="cellIs" priority="2" dxfId="0" operator="lessThan" stopIfTrue="1">
      <formula>36161</formula>
    </cfRule>
  </conditionalFormatting>
  <printOptions/>
  <pageMargins left="0.2755905511811024" right="0.2755905511811024" top="0" bottom="0" header="0" footer="0"/>
  <pageSetup fitToHeight="2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GridLines="0" zoomScalePageLayoutView="0" workbookViewId="0" topLeftCell="A78">
      <selection activeCell="T38" sqref="T38:U38"/>
    </sheetView>
  </sheetViews>
  <sheetFormatPr defaultColWidth="11.57421875" defaultRowHeight="12.75"/>
  <cols>
    <col min="1" max="7" width="4.28125" style="13" customWidth="1"/>
    <col min="8" max="8" width="6.28125" style="13" customWidth="1"/>
    <col min="9" max="9" width="5.140625" style="13" customWidth="1"/>
    <col min="10" max="26" width="4.28125" style="13" customWidth="1"/>
    <col min="27" max="16384" width="11.57421875" style="13" customWidth="1"/>
  </cols>
  <sheetData>
    <row r="1" spans="1:22" ht="78" customHeight="1">
      <c r="A1" s="45"/>
      <c r="B1" s="237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45"/>
    </row>
    <row r="2" spans="1:23" ht="28.5" customHeight="1">
      <c r="A2" s="244" t="s">
        <v>109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1"/>
    </row>
    <row r="3" spans="1:22" s="1" customFormat="1" ht="22.5" customHeight="1">
      <c r="A3" s="45"/>
      <c r="B3" s="237" t="s">
        <v>137</v>
      </c>
      <c r="C3" s="110"/>
      <c r="D3" s="110"/>
      <c r="E3" s="110"/>
      <c r="F3" s="110"/>
      <c r="G3" s="110"/>
      <c r="H3" s="110"/>
      <c r="I3" s="296">
        <f>CALIBRADOS!H3</f>
        <v>0</v>
      </c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45"/>
    </row>
    <row r="4" spans="1:22" s="1" customFormat="1" ht="22.5" customHeight="1">
      <c r="A4" s="45"/>
      <c r="B4" s="237" t="s">
        <v>136</v>
      </c>
      <c r="C4" s="110"/>
      <c r="D4" s="110"/>
      <c r="E4" s="110"/>
      <c r="F4" s="110"/>
      <c r="G4" s="110"/>
      <c r="H4" s="110"/>
      <c r="I4" s="110"/>
      <c r="J4" s="110"/>
      <c r="K4" s="294">
        <f>CALIBRADOS!I5</f>
        <v>0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45"/>
    </row>
    <row r="5" spans="1:22" s="1" customFormat="1" ht="22.5" customHeight="1">
      <c r="A5" s="45"/>
      <c r="B5" s="237" t="s">
        <v>28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42">
        <f>CALIBRADOS!Q33</f>
        <v>0</v>
      </c>
      <c r="Q5" s="243"/>
      <c r="R5" s="243"/>
      <c r="S5" s="243"/>
      <c r="T5" s="236" t="s">
        <v>19</v>
      </c>
      <c r="U5" s="236"/>
      <c r="V5" s="45"/>
    </row>
    <row r="6" spans="1:22" s="1" customFormat="1" ht="22.5" customHeight="1">
      <c r="A6" s="45"/>
      <c r="B6" s="237" t="s">
        <v>38</v>
      </c>
      <c r="C6" s="237"/>
      <c r="D6" s="288">
        <f>CALIBRADOS!D9</f>
        <v>0</v>
      </c>
      <c r="E6" s="288"/>
      <c r="F6" s="288"/>
      <c r="G6" s="224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</row>
    <row r="7" spans="1:22" s="1" customFormat="1" ht="22.5" customHeight="1">
      <c r="A7" s="45"/>
      <c r="B7" s="223" t="s">
        <v>41</v>
      </c>
      <c r="C7" s="223"/>
      <c r="D7" s="223"/>
      <c r="E7" s="289"/>
      <c r="F7" s="289"/>
      <c r="G7" s="223" t="s">
        <v>39</v>
      </c>
      <c r="H7" s="110"/>
      <c r="I7" s="110"/>
      <c r="J7" s="227"/>
      <c r="K7" s="108"/>
      <c r="L7" s="228" t="s">
        <v>42</v>
      </c>
      <c r="M7" s="223"/>
      <c r="N7" s="223"/>
      <c r="O7" s="247"/>
      <c r="P7" s="247"/>
      <c r="Q7" s="223" t="s">
        <v>40</v>
      </c>
      <c r="R7" s="223"/>
      <c r="S7" s="223"/>
      <c r="T7" s="223"/>
      <c r="U7" s="51"/>
      <c r="V7" s="46"/>
    </row>
    <row r="8" spans="1:22" s="1" customFormat="1" ht="22.5" customHeight="1">
      <c r="A8" s="45"/>
      <c r="B8" s="223" t="s">
        <v>44</v>
      </c>
      <c r="C8" s="223"/>
      <c r="D8" s="223"/>
      <c r="E8" s="223"/>
      <c r="F8" s="226"/>
      <c r="G8" s="108"/>
      <c r="H8" s="49" t="s">
        <v>43</v>
      </c>
      <c r="I8" s="227"/>
      <c r="J8" s="108"/>
      <c r="K8" s="223" t="s">
        <v>45</v>
      </c>
      <c r="L8" s="223"/>
      <c r="M8" s="223"/>
      <c r="N8" s="223"/>
      <c r="O8" s="235"/>
      <c r="P8" s="106"/>
      <c r="Q8" s="228" t="s">
        <v>46</v>
      </c>
      <c r="R8" s="228"/>
      <c r="S8" s="228"/>
      <c r="T8" s="228"/>
      <c r="U8" s="52"/>
      <c r="V8" s="45"/>
    </row>
    <row r="9" spans="1:22" s="1" customFormat="1" ht="33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</row>
    <row r="10" spans="1:22" s="4" customFormat="1" ht="22.5" customHeight="1">
      <c r="A10" s="47"/>
      <c r="B10" s="291" t="s">
        <v>29</v>
      </c>
      <c r="C10" s="292"/>
      <c r="D10" s="292"/>
      <c r="E10" s="293"/>
      <c r="F10" s="272" t="s">
        <v>30</v>
      </c>
      <c r="G10" s="272"/>
      <c r="H10" s="272"/>
      <c r="I10" s="272"/>
      <c r="J10" s="272" t="s">
        <v>15</v>
      </c>
      <c r="K10" s="272"/>
      <c r="L10" s="272"/>
      <c r="M10" s="272"/>
      <c r="N10" s="272" t="s">
        <v>31</v>
      </c>
      <c r="O10" s="272"/>
      <c r="P10" s="272"/>
      <c r="Q10" s="272"/>
      <c r="R10" s="272" t="s">
        <v>32</v>
      </c>
      <c r="S10" s="272"/>
      <c r="T10" s="272"/>
      <c r="U10" s="272"/>
      <c r="V10" s="47"/>
    </row>
    <row r="11" spans="1:22" s="1" customFormat="1" ht="22.5" customHeight="1">
      <c r="A11" s="45"/>
      <c r="B11" s="285" t="s">
        <v>13</v>
      </c>
      <c r="C11" s="286"/>
      <c r="D11" s="286"/>
      <c r="E11" s="287"/>
      <c r="F11" s="269"/>
      <c r="G11" s="270"/>
      <c r="H11" s="270"/>
      <c r="I11" s="271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45"/>
    </row>
    <row r="12" spans="1:22" s="1" customFormat="1" ht="22.5" customHeight="1">
      <c r="A12" s="45"/>
      <c r="B12" s="232"/>
      <c r="C12" s="233"/>
      <c r="D12" s="233"/>
      <c r="E12" s="234"/>
      <c r="F12" s="273"/>
      <c r="G12" s="273"/>
      <c r="H12" s="273"/>
      <c r="I12" s="273"/>
      <c r="J12" s="229">
        <f>F12-F11</f>
        <v>0</v>
      </c>
      <c r="K12" s="230"/>
      <c r="L12" s="230"/>
      <c r="M12" s="231"/>
      <c r="N12" s="229" t="e">
        <f aca="true" t="shared" si="0" ref="N12:N23">J12*1000/$P$5</f>
        <v>#DIV/0!</v>
      </c>
      <c r="O12" s="230"/>
      <c r="P12" s="230"/>
      <c r="Q12" s="231"/>
      <c r="R12" s="229" t="e">
        <f>N12</f>
        <v>#DIV/0!</v>
      </c>
      <c r="S12" s="230"/>
      <c r="T12" s="230"/>
      <c r="U12" s="231"/>
      <c r="V12" s="45"/>
    </row>
    <row r="13" spans="1:22" s="1" customFormat="1" ht="22.5" customHeight="1">
      <c r="A13" s="45"/>
      <c r="B13" s="232"/>
      <c r="C13" s="233"/>
      <c r="D13" s="233"/>
      <c r="E13" s="234"/>
      <c r="F13" s="269"/>
      <c r="G13" s="270"/>
      <c r="H13" s="270"/>
      <c r="I13" s="271"/>
      <c r="J13" s="229">
        <f>F13-F12</f>
        <v>0</v>
      </c>
      <c r="K13" s="230"/>
      <c r="L13" s="230"/>
      <c r="M13" s="231"/>
      <c r="N13" s="229" t="e">
        <f t="shared" si="0"/>
        <v>#DIV/0!</v>
      </c>
      <c r="O13" s="230"/>
      <c r="P13" s="230"/>
      <c r="Q13" s="231"/>
      <c r="R13" s="229" t="e">
        <f>R12+N13</f>
        <v>#DIV/0!</v>
      </c>
      <c r="S13" s="230"/>
      <c r="T13" s="230"/>
      <c r="U13" s="231"/>
      <c r="V13" s="45"/>
    </row>
    <row r="14" spans="1:22" s="1" customFormat="1" ht="22.5" customHeight="1">
      <c r="A14" s="45"/>
      <c r="B14" s="232"/>
      <c r="C14" s="233"/>
      <c r="D14" s="233"/>
      <c r="E14" s="234"/>
      <c r="F14" s="269"/>
      <c r="G14" s="270"/>
      <c r="H14" s="270"/>
      <c r="I14" s="271"/>
      <c r="J14" s="229">
        <f>F14-F13</f>
        <v>0</v>
      </c>
      <c r="K14" s="230"/>
      <c r="L14" s="230"/>
      <c r="M14" s="231"/>
      <c r="N14" s="229" t="e">
        <f t="shared" si="0"/>
        <v>#DIV/0!</v>
      </c>
      <c r="O14" s="230"/>
      <c r="P14" s="230"/>
      <c r="Q14" s="231"/>
      <c r="R14" s="229" t="e">
        <f aca="true" t="shared" si="1" ref="R14:R22">R13+N14</f>
        <v>#DIV/0!</v>
      </c>
      <c r="S14" s="230"/>
      <c r="T14" s="230"/>
      <c r="U14" s="231"/>
      <c r="V14" s="45"/>
    </row>
    <row r="15" spans="1:22" s="1" customFormat="1" ht="22.5" customHeight="1">
      <c r="A15" s="45"/>
      <c r="B15" s="232"/>
      <c r="C15" s="233"/>
      <c r="D15" s="233"/>
      <c r="E15" s="234"/>
      <c r="F15" s="269"/>
      <c r="G15" s="270"/>
      <c r="H15" s="270"/>
      <c r="I15" s="271"/>
      <c r="J15" s="229">
        <f aca="true" t="shared" si="2" ref="J15:J22">F15-F14</f>
        <v>0</v>
      </c>
      <c r="K15" s="230"/>
      <c r="L15" s="230"/>
      <c r="M15" s="231"/>
      <c r="N15" s="229" t="e">
        <f t="shared" si="0"/>
        <v>#DIV/0!</v>
      </c>
      <c r="O15" s="230"/>
      <c r="P15" s="230"/>
      <c r="Q15" s="231"/>
      <c r="R15" s="229" t="e">
        <f t="shared" si="1"/>
        <v>#DIV/0!</v>
      </c>
      <c r="S15" s="230"/>
      <c r="T15" s="230"/>
      <c r="U15" s="231"/>
      <c r="V15" s="45"/>
    </row>
    <row r="16" spans="1:22" s="1" customFormat="1" ht="22.5" customHeight="1">
      <c r="A16" s="45"/>
      <c r="B16" s="232"/>
      <c r="C16" s="233"/>
      <c r="D16" s="233"/>
      <c r="E16" s="234"/>
      <c r="F16" s="269"/>
      <c r="G16" s="270"/>
      <c r="H16" s="270"/>
      <c r="I16" s="271"/>
      <c r="J16" s="229">
        <f t="shared" si="2"/>
        <v>0</v>
      </c>
      <c r="K16" s="230"/>
      <c r="L16" s="230"/>
      <c r="M16" s="231"/>
      <c r="N16" s="229" t="e">
        <f t="shared" si="0"/>
        <v>#DIV/0!</v>
      </c>
      <c r="O16" s="230"/>
      <c r="P16" s="230"/>
      <c r="Q16" s="231"/>
      <c r="R16" s="229" t="e">
        <f t="shared" si="1"/>
        <v>#DIV/0!</v>
      </c>
      <c r="S16" s="230"/>
      <c r="T16" s="230"/>
      <c r="U16" s="231"/>
      <c r="V16" s="45"/>
    </row>
    <row r="17" spans="1:22" s="1" customFormat="1" ht="22.5" customHeight="1">
      <c r="A17" s="45"/>
      <c r="B17" s="232"/>
      <c r="C17" s="233"/>
      <c r="D17" s="233"/>
      <c r="E17" s="234"/>
      <c r="F17" s="269"/>
      <c r="G17" s="270"/>
      <c r="H17" s="270"/>
      <c r="I17" s="271"/>
      <c r="J17" s="229">
        <f t="shared" si="2"/>
        <v>0</v>
      </c>
      <c r="K17" s="230"/>
      <c r="L17" s="230"/>
      <c r="M17" s="231"/>
      <c r="N17" s="229" t="e">
        <f t="shared" si="0"/>
        <v>#DIV/0!</v>
      </c>
      <c r="O17" s="230"/>
      <c r="P17" s="230"/>
      <c r="Q17" s="231"/>
      <c r="R17" s="229" t="e">
        <f t="shared" si="1"/>
        <v>#DIV/0!</v>
      </c>
      <c r="S17" s="230"/>
      <c r="T17" s="230"/>
      <c r="U17" s="231"/>
      <c r="V17" s="45"/>
    </row>
    <row r="18" spans="1:22" s="1" customFormat="1" ht="22.5" customHeight="1">
      <c r="A18" s="45"/>
      <c r="B18" s="232"/>
      <c r="C18" s="233"/>
      <c r="D18" s="233"/>
      <c r="E18" s="234"/>
      <c r="F18" s="269"/>
      <c r="G18" s="270"/>
      <c r="H18" s="270"/>
      <c r="I18" s="271"/>
      <c r="J18" s="229">
        <f t="shared" si="2"/>
        <v>0</v>
      </c>
      <c r="K18" s="230"/>
      <c r="L18" s="230"/>
      <c r="M18" s="231"/>
      <c r="N18" s="229" t="e">
        <f t="shared" si="0"/>
        <v>#DIV/0!</v>
      </c>
      <c r="O18" s="230"/>
      <c r="P18" s="230"/>
      <c r="Q18" s="231"/>
      <c r="R18" s="229" t="e">
        <f t="shared" si="1"/>
        <v>#DIV/0!</v>
      </c>
      <c r="S18" s="230"/>
      <c r="T18" s="230"/>
      <c r="U18" s="231"/>
      <c r="V18" s="45"/>
    </row>
    <row r="19" spans="1:22" s="1" customFormat="1" ht="22.5" customHeight="1">
      <c r="A19" s="45"/>
      <c r="B19" s="232"/>
      <c r="C19" s="233"/>
      <c r="D19" s="233"/>
      <c r="E19" s="234"/>
      <c r="F19" s="269"/>
      <c r="G19" s="270"/>
      <c r="H19" s="270"/>
      <c r="I19" s="271"/>
      <c r="J19" s="229">
        <f t="shared" si="2"/>
        <v>0</v>
      </c>
      <c r="K19" s="230"/>
      <c r="L19" s="230"/>
      <c r="M19" s="231"/>
      <c r="N19" s="229" t="e">
        <f t="shared" si="0"/>
        <v>#DIV/0!</v>
      </c>
      <c r="O19" s="230"/>
      <c r="P19" s="230"/>
      <c r="Q19" s="231"/>
      <c r="R19" s="229" t="e">
        <f t="shared" si="1"/>
        <v>#DIV/0!</v>
      </c>
      <c r="S19" s="230"/>
      <c r="T19" s="230"/>
      <c r="U19" s="231"/>
      <c r="V19" s="45"/>
    </row>
    <row r="20" spans="1:22" s="1" customFormat="1" ht="22.5" customHeight="1">
      <c r="A20" s="45"/>
      <c r="B20" s="232"/>
      <c r="C20" s="233"/>
      <c r="D20" s="233"/>
      <c r="E20" s="234"/>
      <c r="F20" s="269"/>
      <c r="G20" s="270"/>
      <c r="H20" s="270"/>
      <c r="I20" s="271"/>
      <c r="J20" s="229">
        <f t="shared" si="2"/>
        <v>0</v>
      </c>
      <c r="K20" s="230"/>
      <c r="L20" s="230"/>
      <c r="M20" s="231"/>
      <c r="N20" s="229" t="e">
        <f t="shared" si="0"/>
        <v>#DIV/0!</v>
      </c>
      <c r="O20" s="230"/>
      <c r="P20" s="230"/>
      <c r="Q20" s="231"/>
      <c r="R20" s="229" t="e">
        <f t="shared" si="1"/>
        <v>#DIV/0!</v>
      </c>
      <c r="S20" s="230"/>
      <c r="T20" s="230"/>
      <c r="U20" s="231"/>
      <c r="V20" s="45"/>
    </row>
    <row r="21" spans="1:22" s="1" customFormat="1" ht="22.5" customHeight="1">
      <c r="A21" s="45"/>
      <c r="B21" s="232"/>
      <c r="C21" s="233"/>
      <c r="D21" s="233"/>
      <c r="E21" s="234"/>
      <c r="F21" s="269"/>
      <c r="G21" s="270"/>
      <c r="H21" s="270"/>
      <c r="I21" s="271"/>
      <c r="J21" s="229">
        <f t="shared" si="2"/>
        <v>0</v>
      </c>
      <c r="K21" s="230"/>
      <c r="L21" s="230"/>
      <c r="M21" s="231"/>
      <c r="N21" s="229" t="e">
        <f t="shared" si="0"/>
        <v>#DIV/0!</v>
      </c>
      <c r="O21" s="230"/>
      <c r="P21" s="230"/>
      <c r="Q21" s="231"/>
      <c r="R21" s="229" t="e">
        <f t="shared" si="1"/>
        <v>#DIV/0!</v>
      </c>
      <c r="S21" s="230"/>
      <c r="T21" s="230"/>
      <c r="U21" s="231"/>
      <c r="V21" s="45"/>
    </row>
    <row r="22" spans="1:22" s="1" customFormat="1" ht="22.5" customHeight="1">
      <c r="A22" s="45"/>
      <c r="B22" s="232"/>
      <c r="C22" s="233"/>
      <c r="D22" s="233"/>
      <c r="E22" s="234"/>
      <c r="F22" s="269"/>
      <c r="G22" s="270"/>
      <c r="H22" s="270"/>
      <c r="I22" s="271"/>
      <c r="J22" s="229">
        <f t="shared" si="2"/>
        <v>0</v>
      </c>
      <c r="K22" s="230"/>
      <c r="L22" s="230"/>
      <c r="M22" s="231"/>
      <c r="N22" s="229" t="e">
        <f t="shared" si="0"/>
        <v>#DIV/0!</v>
      </c>
      <c r="O22" s="230"/>
      <c r="P22" s="230"/>
      <c r="Q22" s="231"/>
      <c r="R22" s="229" t="e">
        <f t="shared" si="1"/>
        <v>#DIV/0!</v>
      </c>
      <c r="S22" s="230"/>
      <c r="T22" s="230"/>
      <c r="U22" s="231"/>
      <c r="V22" s="45"/>
    </row>
    <row r="23" spans="1:22" s="1" customFormat="1" ht="22.5" customHeight="1">
      <c r="A23" s="45"/>
      <c r="B23" s="232"/>
      <c r="C23" s="233"/>
      <c r="D23" s="233"/>
      <c r="E23" s="234"/>
      <c r="F23" s="269"/>
      <c r="G23" s="270"/>
      <c r="H23" s="270"/>
      <c r="I23" s="271"/>
      <c r="J23" s="229">
        <f>F23-F22</f>
        <v>0</v>
      </c>
      <c r="K23" s="230"/>
      <c r="L23" s="230"/>
      <c r="M23" s="231"/>
      <c r="N23" s="229" t="e">
        <f t="shared" si="0"/>
        <v>#DIV/0!</v>
      </c>
      <c r="O23" s="230"/>
      <c r="P23" s="230"/>
      <c r="Q23" s="231"/>
      <c r="R23" s="229" t="e">
        <f>R22+N23</f>
        <v>#DIV/0!</v>
      </c>
      <c r="S23" s="230"/>
      <c r="T23" s="230"/>
      <c r="U23" s="231"/>
      <c r="V23" s="45"/>
    </row>
    <row r="24" spans="1:22" s="1" customFormat="1" ht="22.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s="1" customFormat="1" ht="22.5" customHeight="1">
      <c r="A25" s="45"/>
      <c r="B25" s="237" t="s">
        <v>33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53" t="e">
        <f>MAX(R12:U23)</f>
        <v>#DIV/0!</v>
      </c>
      <c r="R25" s="253"/>
      <c r="S25" s="253"/>
      <c r="T25" s="241" t="s">
        <v>47</v>
      </c>
      <c r="U25" s="241"/>
      <c r="V25" s="45"/>
    </row>
    <row r="26" spans="1:22" s="1" customFormat="1" ht="22.5" customHeight="1">
      <c r="A26" s="45"/>
      <c r="B26" s="237" t="s">
        <v>34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90"/>
      <c r="R26" s="290"/>
      <c r="S26" s="290"/>
      <c r="T26" s="241" t="s">
        <v>47</v>
      </c>
      <c r="U26" s="241"/>
      <c r="V26" s="45"/>
    </row>
    <row r="27" spans="1:22" s="1" customFormat="1" ht="22.5" customHeight="1">
      <c r="A27" s="45"/>
      <c r="B27" s="237" t="s">
        <v>35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45" t="e">
        <f>Q26-Q25</f>
        <v>#DIV/0!</v>
      </c>
      <c r="R27" s="245"/>
      <c r="S27" s="245"/>
      <c r="T27" s="241" t="s">
        <v>47</v>
      </c>
      <c r="U27" s="241"/>
      <c r="V27" s="45"/>
    </row>
    <row r="28" spans="1:22" s="1" customFormat="1" ht="22.5" customHeight="1">
      <c r="A28" s="45"/>
      <c r="B28" s="237" t="s">
        <v>36</v>
      </c>
      <c r="C28" s="237"/>
      <c r="D28" s="237"/>
      <c r="E28" s="237"/>
      <c r="F28" s="237"/>
      <c r="G28" s="237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45"/>
    </row>
    <row r="29" spans="1:22" s="1" customFormat="1" ht="22.5" customHeight="1">
      <c r="A29" s="45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45"/>
    </row>
    <row r="30" spans="1:22" s="1" customFormat="1" ht="22.5" customHeight="1">
      <c r="A30" s="45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45"/>
    </row>
    <row r="31" spans="1:22" s="1" customFormat="1" ht="22.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s="1" customFormat="1" ht="15.75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</row>
    <row r="33" spans="1:22" s="1" customFormat="1" ht="24" customHeight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 t="s">
        <v>37</v>
      </c>
      <c r="N33" s="237"/>
      <c r="O33" s="248"/>
      <c r="P33" s="248"/>
      <c r="Q33" s="248"/>
      <c r="R33" s="248"/>
      <c r="S33" s="248"/>
      <c r="T33" s="248"/>
      <c r="U33" s="237"/>
      <c r="V33" s="237"/>
    </row>
    <row r="34" spans="1:22" s="1" customFormat="1" ht="86.25" customHeight="1">
      <c r="A34" s="237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46"/>
    </row>
    <row r="35" spans="1:22" s="1" customFormat="1" ht="33.75" customHeight="1">
      <c r="A35" s="244" t="s">
        <v>109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</row>
    <row r="36" spans="1:22" s="1" customFormat="1" ht="19.5" customHeight="1">
      <c r="A36" s="45"/>
      <c r="B36" s="237" t="s">
        <v>137</v>
      </c>
      <c r="C36" s="110"/>
      <c r="D36" s="110"/>
      <c r="E36" s="110"/>
      <c r="F36" s="110"/>
      <c r="G36" s="110"/>
      <c r="H36" s="110"/>
      <c r="I36" s="298">
        <f>I3</f>
        <v>0</v>
      </c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45"/>
    </row>
    <row r="37" spans="1:22" s="1" customFormat="1" ht="22.5" customHeight="1">
      <c r="A37" s="45"/>
      <c r="B37" s="237" t="s">
        <v>136</v>
      </c>
      <c r="C37" s="110"/>
      <c r="D37" s="110"/>
      <c r="E37" s="110"/>
      <c r="F37" s="110"/>
      <c r="G37" s="110"/>
      <c r="H37" s="110"/>
      <c r="I37" s="110"/>
      <c r="J37" s="110"/>
      <c r="K37" s="299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45"/>
    </row>
    <row r="38" spans="1:22" s="1" customFormat="1" ht="22.5" customHeight="1">
      <c r="A38" s="45"/>
      <c r="B38" s="237" t="s">
        <v>28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8">
        <f>CALIBRADOS!Q69</f>
        <v>0</v>
      </c>
      <c r="Q38" s="239"/>
      <c r="R38" s="239"/>
      <c r="S38" s="239"/>
      <c r="T38" s="236" t="s">
        <v>19</v>
      </c>
      <c r="U38" s="236"/>
      <c r="V38" s="45"/>
    </row>
    <row r="39" spans="1:22" s="1" customFormat="1" ht="22.5" customHeight="1">
      <c r="A39" s="45"/>
      <c r="B39" s="237" t="s">
        <v>38</v>
      </c>
      <c r="C39" s="237"/>
      <c r="D39" s="249">
        <f>D6</f>
        <v>0</v>
      </c>
      <c r="E39" s="249"/>
      <c r="F39" s="249"/>
      <c r="G39" s="249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</row>
    <row r="40" spans="1:22" s="1" customFormat="1" ht="22.5" customHeight="1">
      <c r="A40" s="45"/>
      <c r="B40" s="223" t="s">
        <v>41</v>
      </c>
      <c r="C40" s="223"/>
      <c r="D40" s="223"/>
      <c r="E40" s="284">
        <f>E7</f>
        <v>0</v>
      </c>
      <c r="F40" s="284"/>
      <c r="G40" s="223" t="s">
        <v>39</v>
      </c>
      <c r="H40" s="110"/>
      <c r="I40" s="110"/>
      <c r="J40" s="224">
        <f>K7</f>
        <v>0</v>
      </c>
      <c r="K40" s="108"/>
      <c r="L40" s="228" t="s">
        <v>42</v>
      </c>
      <c r="M40" s="223"/>
      <c r="N40" s="223"/>
      <c r="O40" s="274"/>
      <c r="P40" s="274"/>
      <c r="Q40" s="223" t="s">
        <v>40</v>
      </c>
      <c r="R40" s="223"/>
      <c r="S40" s="223"/>
      <c r="T40" s="223"/>
      <c r="U40" s="53">
        <f>U7</f>
        <v>0</v>
      </c>
      <c r="V40" s="46"/>
    </row>
    <row r="41" spans="1:22" s="1" customFormat="1" ht="22.5" customHeight="1">
      <c r="A41" s="45"/>
      <c r="B41" s="223" t="s">
        <v>44</v>
      </c>
      <c r="C41" s="223"/>
      <c r="D41" s="223"/>
      <c r="E41" s="223"/>
      <c r="F41" s="224"/>
      <c r="G41" s="108"/>
      <c r="H41" s="48" t="s">
        <v>43</v>
      </c>
      <c r="I41" s="224">
        <f>J8</f>
        <v>0</v>
      </c>
      <c r="J41" s="108"/>
      <c r="K41" s="223" t="s">
        <v>45</v>
      </c>
      <c r="L41" s="223"/>
      <c r="M41" s="223"/>
      <c r="N41" s="223"/>
      <c r="O41" s="225">
        <f>O8</f>
        <v>0</v>
      </c>
      <c r="P41" s="106"/>
      <c r="Q41" s="228" t="s">
        <v>46</v>
      </c>
      <c r="R41" s="228"/>
      <c r="S41" s="228"/>
      <c r="T41" s="228"/>
      <c r="U41" s="54">
        <f>U8</f>
        <v>0</v>
      </c>
      <c r="V41" s="45"/>
    </row>
    <row r="42" spans="1:22" s="1" customFormat="1" ht="33.75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</row>
    <row r="43" spans="1:23" s="1" customFormat="1" ht="22.5" customHeight="1">
      <c r="A43" s="47"/>
      <c r="B43" s="282" t="s">
        <v>29</v>
      </c>
      <c r="C43" s="282"/>
      <c r="D43" s="282"/>
      <c r="E43" s="282"/>
      <c r="F43" s="272" t="s">
        <v>30</v>
      </c>
      <c r="G43" s="272"/>
      <c r="H43" s="272"/>
      <c r="I43" s="272"/>
      <c r="J43" s="272" t="s">
        <v>15</v>
      </c>
      <c r="K43" s="272"/>
      <c r="L43" s="272"/>
      <c r="M43" s="272"/>
      <c r="N43" s="272" t="s">
        <v>31</v>
      </c>
      <c r="O43" s="272"/>
      <c r="P43" s="272"/>
      <c r="Q43" s="272"/>
      <c r="R43" s="272" t="s">
        <v>32</v>
      </c>
      <c r="S43" s="272"/>
      <c r="T43" s="272"/>
      <c r="U43" s="272"/>
      <c r="V43" s="47"/>
      <c r="W43" s="4"/>
    </row>
    <row r="44" spans="1:22" s="1" customFormat="1" ht="22.5" customHeight="1">
      <c r="A44" s="45"/>
      <c r="B44" s="275" t="str">
        <f aca="true" t="shared" si="3" ref="B44:B56">B11</f>
        <v>SALIDA</v>
      </c>
      <c r="C44" s="276"/>
      <c r="D44" s="276"/>
      <c r="E44" s="277"/>
      <c r="F44" s="269"/>
      <c r="G44" s="270"/>
      <c r="H44" s="270"/>
      <c r="I44" s="271"/>
      <c r="J44" s="278"/>
      <c r="K44" s="278"/>
      <c r="L44" s="278"/>
      <c r="M44" s="278"/>
      <c r="N44" s="279"/>
      <c r="O44" s="280"/>
      <c r="P44" s="280"/>
      <c r="Q44" s="281"/>
      <c r="R44" s="278"/>
      <c r="S44" s="278"/>
      <c r="T44" s="278"/>
      <c r="U44" s="278"/>
      <c r="V44" s="45"/>
    </row>
    <row r="45" spans="1:22" s="1" customFormat="1" ht="22.5" customHeight="1">
      <c r="A45" s="45"/>
      <c r="B45" s="266">
        <f t="shared" si="3"/>
        <v>0</v>
      </c>
      <c r="C45" s="267"/>
      <c r="D45" s="267"/>
      <c r="E45" s="268"/>
      <c r="F45" s="273"/>
      <c r="G45" s="273"/>
      <c r="H45" s="273"/>
      <c r="I45" s="273"/>
      <c r="J45" s="250">
        <f>F45-F44</f>
        <v>0</v>
      </c>
      <c r="K45" s="251"/>
      <c r="L45" s="251"/>
      <c r="M45" s="252"/>
      <c r="N45" s="229" t="e">
        <f aca="true" t="shared" si="4" ref="N45:N56">J45*1000/$P$38</f>
        <v>#DIV/0!</v>
      </c>
      <c r="O45" s="230"/>
      <c r="P45" s="230"/>
      <c r="Q45" s="231"/>
      <c r="R45" s="229" t="e">
        <f>N45</f>
        <v>#DIV/0!</v>
      </c>
      <c r="S45" s="230"/>
      <c r="T45" s="230"/>
      <c r="U45" s="231"/>
      <c r="V45" s="45"/>
    </row>
    <row r="46" spans="1:22" s="1" customFormat="1" ht="22.5" customHeight="1">
      <c r="A46" s="45"/>
      <c r="B46" s="266">
        <f t="shared" si="3"/>
        <v>0</v>
      </c>
      <c r="C46" s="267"/>
      <c r="D46" s="267"/>
      <c r="E46" s="268"/>
      <c r="F46" s="269"/>
      <c r="G46" s="270"/>
      <c r="H46" s="270"/>
      <c r="I46" s="271"/>
      <c r="J46" s="250">
        <f aca="true" t="shared" si="5" ref="J46:J55">F46-F45</f>
        <v>0</v>
      </c>
      <c r="K46" s="251"/>
      <c r="L46" s="251"/>
      <c r="M46" s="252"/>
      <c r="N46" s="229" t="e">
        <f t="shared" si="4"/>
        <v>#DIV/0!</v>
      </c>
      <c r="O46" s="230"/>
      <c r="P46" s="230"/>
      <c r="Q46" s="231"/>
      <c r="R46" s="229" t="e">
        <f>R45+N46</f>
        <v>#DIV/0!</v>
      </c>
      <c r="S46" s="230"/>
      <c r="T46" s="230"/>
      <c r="U46" s="231"/>
      <c r="V46" s="45"/>
    </row>
    <row r="47" spans="1:22" s="1" customFormat="1" ht="22.5" customHeight="1">
      <c r="A47" s="45"/>
      <c r="B47" s="266">
        <f t="shared" si="3"/>
        <v>0</v>
      </c>
      <c r="C47" s="267"/>
      <c r="D47" s="267"/>
      <c r="E47" s="268"/>
      <c r="F47" s="269"/>
      <c r="G47" s="270"/>
      <c r="H47" s="270"/>
      <c r="I47" s="271"/>
      <c r="J47" s="250">
        <f t="shared" si="5"/>
        <v>0</v>
      </c>
      <c r="K47" s="251"/>
      <c r="L47" s="251"/>
      <c r="M47" s="252"/>
      <c r="N47" s="229" t="e">
        <f t="shared" si="4"/>
        <v>#DIV/0!</v>
      </c>
      <c r="O47" s="230"/>
      <c r="P47" s="230"/>
      <c r="Q47" s="231"/>
      <c r="R47" s="229" t="e">
        <f aca="true" t="shared" si="6" ref="R47:R55">R46+N47</f>
        <v>#DIV/0!</v>
      </c>
      <c r="S47" s="230"/>
      <c r="T47" s="230"/>
      <c r="U47" s="231"/>
      <c r="V47" s="45"/>
    </row>
    <row r="48" spans="1:22" s="1" customFormat="1" ht="22.5" customHeight="1">
      <c r="A48" s="45"/>
      <c r="B48" s="266">
        <f t="shared" si="3"/>
        <v>0</v>
      </c>
      <c r="C48" s="267"/>
      <c r="D48" s="267"/>
      <c r="E48" s="268"/>
      <c r="F48" s="269"/>
      <c r="G48" s="270"/>
      <c r="H48" s="270"/>
      <c r="I48" s="271"/>
      <c r="J48" s="250">
        <f t="shared" si="5"/>
        <v>0</v>
      </c>
      <c r="K48" s="251"/>
      <c r="L48" s="251"/>
      <c r="M48" s="252"/>
      <c r="N48" s="229" t="e">
        <f t="shared" si="4"/>
        <v>#DIV/0!</v>
      </c>
      <c r="O48" s="230"/>
      <c r="P48" s="230"/>
      <c r="Q48" s="231"/>
      <c r="R48" s="229" t="e">
        <f t="shared" si="6"/>
        <v>#DIV/0!</v>
      </c>
      <c r="S48" s="230"/>
      <c r="T48" s="230"/>
      <c r="U48" s="231"/>
      <c r="V48" s="45"/>
    </row>
    <row r="49" spans="1:22" s="1" customFormat="1" ht="22.5" customHeight="1">
      <c r="A49" s="45"/>
      <c r="B49" s="266">
        <f t="shared" si="3"/>
        <v>0</v>
      </c>
      <c r="C49" s="267"/>
      <c r="D49" s="267"/>
      <c r="E49" s="268"/>
      <c r="F49" s="269"/>
      <c r="G49" s="270"/>
      <c r="H49" s="270"/>
      <c r="I49" s="271"/>
      <c r="J49" s="250">
        <f t="shared" si="5"/>
        <v>0</v>
      </c>
      <c r="K49" s="251"/>
      <c r="L49" s="251"/>
      <c r="M49" s="252"/>
      <c r="N49" s="229" t="e">
        <f t="shared" si="4"/>
        <v>#DIV/0!</v>
      </c>
      <c r="O49" s="230"/>
      <c r="P49" s="230"/>
      <c r="Q49" s="231"/>
      <c r="R49" s="229" t="e">
        <f t="shared" si="6"/>
        <v>#DIV/0!</v>
      </c>
      <c r="S49" s="230"/>
      <c r="T49" s="230"/>
      <c r="U49" s="231"/>
      <c r="V49" s="45"/>
    </row>
    <row r="50" spans="1:22" s="1" customFormat="1" ht="22.5" customHeight="1">
      <c r="A50" s="45"/>
      <c r="B50" s="266">
        <f t="shared" si="3"/>
        <v>0</v>
      </c>
      <c r="C50" s="267"/>
      <c r="D50" s="267"/>
      <c r="E50" s="268"/>
      <c r="F50" s="269"/>
      <c r="G50" s="270"/>
      <c r="H50" s="270"/>
      <c r="I50" s="271"/>
      <c r="J50" s="250">
        <f t="shared" si="5"/>
        <v>0</v>
      </c>
      <c r="K50" s="251"/>
      <c r="L50" s="251"/>
      <c r="M50" s="252"/>
      <c r="N50" s="229" t="e">
        <f t="shared" si="4"/>
        <v>#DIV/0!</v>
      </c>
      <c r="O50" s="230"/>
      <c r="P50" s="230"/>
      <c r="Q50" s="231"/>
      <c r="R50" s="229" t="e">
        <f t="shared" si="6"/>
        <v>#DIV/0!</v>
      </c>
      <c r="S50" s="230"/>
      <c r="T50" s="230"/>
      <c r="U50" s="231"/>
      <c r="V50" s="45"/>
    </row>
    <row r="51" spans="1:22" s="1" customFormat="1" ht="22.5" customHeight="1">
      <c r="A51" s="45"/>
      <c r="B51" s="266">
        <f t="shared" si="3"/>
        <v>0</v>
      </c>
      <c r="C51" s="267"/>
      <c r="D51" s="267"/>
      <c r="E51" s="268"/>
      <c r="F51" s="269"/>
      <c r="G51" s="270"/>
      <c r="H51" s="270"/>
      <c r="I51" s="271"/>
      <c r="J51" s="250">
        <f t="shared" si="5"/>
        <v>0</v>
      </c>
      <c r="K51" s="251"/>
      <c r="L51" s="251"/>
      <c r="M51" s="252"/>
      <c r="N51" s="229" t="e">
        <f t="shared" si="4"/>
        <v>#DIV/0!</v>
      </c>
      <c r="O51" s="230"/>
      <c r="P51" s="230"/>
      <c r="Q51" s="231"/>
      <c r="R51" s="229" t="e">
        <f t="shared" si="6"/>
        <v>#DIV/0!</v>
      </c>
      <c r="S51" s="230"/>
      <c r="T51" s="230"/>
      <c r="U51" s="231"/>
      <c r="V51" s="45"/>
    </row>
    <row r="52" spans="1:22" s="1" customFormat="1" ht="22.5" customHeight="1">
      <c r="A52" s="45"/>
      <c r="B52" s="266">
        <f t="shared" si="3"/>
        <v>0</v>
      </c>
      <c r="C52" s="267"/>
      <c r="D52" s="267"/>
      <c r="E52" s="268"/>
      <c r="F52" s="269"/>
      <c r="G52" s="270"/>
      <c r="H52" s="270"/>
      <c r="I52" s="271"/>
      <c r="J52" s="250">
        <f t="shared" si="5"/>
        <v>0</v>
      </c>
      <c r="K52" s="251"/>
      <c r="L52" s="251"/>
      <c r="M52" s="252"/>
      <c r="N52" s="229" t="e">
        <f t="shared" si="4"/>
        <v>#DIV/0!</v>
      </c>
      <c r="O52" s="230"/>
      <c r="P52" s="230"/>
      <c r="Q52" s="231"/>
      <c r="R52" s="229" t="e">
        <f t="shared" si="6"/>
        <v>#DIV/0!</v>
      </c>
      <c r="S52" s="230"/>
      <c r="T52" s="230"/>
      <c r="U52" s="231"/>
      <c r="V52" s="45"/>
    </row>
    <row r="53" spans="1:22" s="1" customFormat="1" ht="22.5" customHeight="1">
      <c r="A53" s="45"/>
      <c r="B53" s="266">
        <f t="shared" si="3"/>
        <v>0</v>
      </c>
      <c r="C53" s="267"/>
      <c r="D53" s="267"/>
      <c r="E53" s="268"/>
      <c r="F53" s="269"/>
      <c r="G53" s="270"/>
      <c r="H53" s="270"/>
      <c r="I53" s="271"/>
      <c r="J53" s="250">
        <f t="shared" si="5"/>
        <v>0</v>
      </c>
      <c r="K53" s="251"/>
      <c r="L53" s="251"/>
      <c r="M53" s="252"/>
      <c r="N53" s="229" t="e">
        <f t="shared" si="4"/>
        <v>#DIV/0!</v>
      </c>
      <c r="O53" s="230"/>
      <c r="P53" s="230"/>
      <c r="Q53" s="231"/>
      <c r="R53" s="229" t="e">
        <f t="shared" si="6"/>
        <v>#DIV/0!</v>
      </c>
      <c r="S53" s="230"/>
      <c r="T53" s="230"/>
      <c r="U53" s="231"/>
      <c r="V53" s="45"/>
    </row>
    <row r="54" spans="1:22" s="1" customFormat="1" ht="22.5" customHeight="1">
      <c r="A54" s="45"/>
      <c r="B54" s="266">
        <f t="shared" si="3"/>
        <v>0</v>
      </c>
      <c r="C54" s="267"/>
      <c r="D54" s="267"/>
      <c r="E54" s="268"/>
      <c r="F54" s="269"/>
      <c r="G54" s="270"/>
      <c r="H54" s="270"/>
      <c r="I54" s="271"/>
      <c r="J54" s="250">
        <f t="shared" si="5"/>
        <v>0</v>
      </c>
      <c r="K54" s="251"/>
      <c r="L54" s="251"/>
      <c r="M54" s="252"/>
      <c r="N54" s="229" t="e">
        <f t="shared" si="4"/>
        <v>#DIV/0!</v>
      </c>
      <c r="O54" s="230"/>
      <c r="P54" s="230"/>
      <c r="Q54" s="231"/>
      <c r="R54" s="229" t="e">
        <f t="shared" si="6"/>
        <v>#DIV/0!</v>
      </c>
      <c r="S54" s="230"/>
      <c r="T54" s="230"/>
      <c r="U54" s="231"/>
      <c r="V54" s="45"/>
    </row>
    <row r="55" spans="1:22" s="1" customFormat="1" ht="22.5" customHeight="1">
      <c r="A55" s="45"/>
      <c r="B55" s="266">
        <f t="shared" si="3"/>
        <v>0</v>
      </c>
      <c r="C55" s="267"/>
      <c r="D55" s="267"/>
      <c r="E55" s="268"/>
      <c r="F55" s="269"/>
      <c r="G55" s="270"/>
      <c r="H55" s="270"/>
      <c r="I55" s="271"/>
      <c r="J55" s="250">
        <f t="shared" si="5"/>
        <v>0</v>
      </c>
      <c r="K55" s="251"/>
      <c r="L55" s="251"/>
      <c r="M55" s="252"/>
      <c r="N55" s="229" t="e">
        <f t="shared" si="4"/>
        <v>#DIV/0!</v>
      </c>
      <c r="O55" s="230"/>
      <c r="P55" s="230"/>
      <c r="Q55" s="231"/>
      <c r="R55" s="229" t="e">
        <f t="shared" si="6"/>
        <v>#DIV/0!</v>
      </c>
      <c r="S55" s="230"/>
      <c r="T55" s="230"/>
      <c r="U55" s="231"/>
      <c r="V55" s="45"/>
    </row>
    <row r="56" spans="1:22" s="1" customFormat="1" ht="22.5" customHeight="1">
      <c r="A56" s="45"/>
      <c r="B56" s="254">
        <f t="shared" si="3"/>
        <v>0</v>
      </c>
      <c r="C56" s="255"/>
      <c r="D56" s="255"/>
      <c r="E56" s="256"/>
      <c r="F56" s="257"/>
      <c r="G56" s="258"/>
      <c r="H56" s="258"/>
      <c r="I56" s="259"/>
      <c r="J56" s="260">
        <f>F56-F55</f>
        <v>0</v>
      </c>
      <c r="K56" s="261"/>
      <c r="L56" s="261"/>
      <c r="M56" s="262"/>
      <c r="N56" s="263" t="e">
        <f t="shared" si="4"/>
        <v>#DIV/0!</v>
      </c>
      <c r="O56" s="264"/>
      <c r="P56" s="264"/>
      <c r="Q56" s="265"/>
      <c r="R56" s="263" t="e">
        <f>R55+N56</f>
        <v>#DIV/0!</v>
      </c>
      <c r="S56" s="264"/>
      <c r="T56" s="264"/>
      <c r="U56" s="265"/>
      <c r="V56" s="45"/>
    </row>
    <row r="57" spans="1:22" s="1" customFormat="1" ht="22.5" customHeight="1">
      <c r="A57" s="45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45"/>
    </row>
    <row r="58" spans="1:22" s="1" customFormat="1" ht="22.5" customHeight="1">
      <c r="A58" s="45"/>
      <c r="B58" s="237" t="s">
        <v>33</v>
      </c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53" t="e">
        <f>MAX(R45:R56)</f>
        <v>#DIV/0!</v>
      </c>
      <c r="R58" s="253"/>
      <c r="S58" s="253"/>
      <c r="T58" s="241" t="s">
        <v>47</v>
      </c>
      <c r="U58" s="241"/>
      <c r="V58" s="45"/>
    </row>
    <row r="59" spans="1:22" s="1" customFormat="1" ht="22.5" customHeight="1">
      <c r="A59" s="45"/>
      <c r="B59" s="45" t="s">
        <v>34</v>
      </c>
      <c r="C59" s="45"/>
      <c r="D59" s="45"/>
      <c r="E59" s="45"/>
      <c r="F59" s="45"/>
      <c r="G59" s="45"/>
      <c r="H59" s="45"/>
      <c r="I59" s="237"/>
      <c r="J59" s="237"/>
      <c r="K59" s="237"/>
      <c r="L59" s="237"/>
      <c r="M59" s="237"/>
      <c r="N59" s="237"/>
      <c r="O59" s="237"/>
      <c r="P59" s="237"/>
      <c r="Q59" s="245">
        <f>Q26</f>
        <v>0</v>
      </c>
      <c r="R59" s="245"/>
      <c r="S59" s="245"/>
      <c r="T59" s="241" t="s">
        <v>47</v>
      </c>
      <c r="U59" s="241"/>
      <c r="V59" s="45"/>
    </row>
    <row r="60" spans="1:22" s="1" customFormat="1" ht="22.5" customHeight="1">
      <c r="A60" s="45"/>
      <c r="B60" s="237" t="s">
        <v>35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45" t="e">
        <f>Q59-Q58</f>
        <v>#DIV/0!</v>
      </c>
      <c r="R60" s="245"/>
      <c r="S60" s="245"/>
      <c r="T60" s="241" t="s">
        <v>47</v>
      </c>
      <c r="U60" s="241"/>
      <c r="V60" s="45"/>
    </row>
    <row r="61" spans="1:22" s="1" customFormat="1" ht="22.5" customHeight="1">
      <c r="A61" s="45"/>
      <c r="B61" s="237" t="s">
        <v>36</v>
      </c>
      <c r="C61" s="237"/>
      <c r="D61" s="237"/>
      <c r="E61" s="237"/>
      <c r="F61" s="237"/>
      <c r="G61" s="237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45"/>
    </row>
    <row r="62" spans="1:22" s="1" customFormat="1" ht="22.5" customHeight="1">
      <c r="A62" s="45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45"/>
    </row>
    <row r="63" spans="1:22" s="1" customFormat="1" ht="22.5" customHeight="1">
      <c r="A63" s="45"/>
      <c r="B63" s="29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45"/>
    </row>
    <row r="64" spans="1:22" s="1" customFormat="1" ht="22.5" customHeight="1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</row>
    <row r="65" spans="1:22" s="1" customFormat="1" ht="15.75" customHeight="1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 t="s">
        <v>37</v>
      </c>
      <c r="N65" s="237"/>
      <c r="O65" s="237"/>
      <c r="P65" s="237"/>
      <c r="Q65" s="237"/>
      <c r="R65" s="237"/>
      <c r="S65" s="237"/>
      <c r="T65" s="237"/>
      <c r="U65" s="237"/>
      <c r="V65" s="237"/>
    </row>
    <row r="66" spans="1:22" s="1" customFormat="1" ht="15" customHeight="1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 t="s">
        <v>37</v>
      </c>
      <c r="N66" s="237"/>
      <c r="O66" s="246">
        <f>M37</f>
        <v>0</v>
      </c>
      <c r="P66" s="246"/>
      <c r="Q66" s="246"/>
      <c r="R66" s="246"/>
      <c r="S66" s="246"/>
      <c r="T66" s="246"/>
      <c r="U66" s="237"/>
      <c r="V66" s="237"/>
    </row>
    <row r="67" spans="1:22" s="1" customFormat="1" ht="15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</row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</sheetData>
  <sheetProtection/>
  <mergeCells count="238">
    <mergeCell ref="K4:U4"/>
    <mergeCell ref="B4:J4"/>
    <mergeCell ref="J7:K7"/>
    <mergeCell ref="B63:U63"/>
    <mergeCell ref="B3:H3"/>
    <mergeCell ref="I3:U3"/>
    <mergeCell ref="B36:H36"/>
    <mergeCell ref="I36:U36"/>
    <mergeCell ref="B37:J37"/>
    <mergeCell ref="K37:U37"/>
    <mergeCell ref="B10:E10"/>
    <mergeCell ref="Q8:T8"/>
    <mergeCell ref="F10:I10"/>
    <mergeCell ref="J10:M10"/>
    <mergeCell ref="N10:Q10"/>
    <mergeCell ref="R10:U10"/>
    <mergeCell ref="D6:G6"/>
    <mergeCell ref="E7:F7"/>
    <mergeCell ref="T27:U27"/>
    <mergeCell ref="B28:G28"/>
    <mergeCell ref="H28:U28"/>
    <mergeCell ref="Q27:S27"/>
    <mergeCell ref="T26:U26"/>
    <mergeCell ref="Q26:S26"/>
    <mergeCell ref="B21:E21"/>
    <mergeCell ref="F21:I21"/>
    <mergeCell ref="F17:I17"/>
    <mergeCell ref="J17:M17"/>
    <mergeCell ref="N21:Q21"/>
    <mergeCell ref="N23:Q23"/>
    <mergeCell ref="B23:E23"/>
    <mergeCell ref="J19:M19"/>
    <mergeCell ref="J21:M21"/>
    <mergeCell ref="F23:I23"/>
    <mergeCell ref="J23:M23"/>
    <mergeCell ref="B19:E19"/>
    <mergeCell ref="F19:I19"/>
    <mergeCell ref="F15:I15"/>
    <mergeCell ref="B15:E15"/>
    <mergeCell ref="T25:U25"/>
    <mergeCell ref="Q25:S25"/>
    <mergeCell ref="F16:I16"/>
    <mergeCell ref="N22:Q22"/>
    <mergeCell ref="J18:M18"/>
    <mergeCell ref="F18:I18"/>
    <mergeCell ref="F12:I12"/>
    <mergeCell ref="F14:I14"/>
    <mergeCell ref="B17:E17"/>
    <mergeCell ref="J20:M20"/>
    <mergeCell ref="B22:E22"/>
    <mergeCell ref="F22:I22"/>
    <mergeCell ref="J22:M22"/>
    <mergeCell ref="B18:E18"/>
    <mergeCell ref="B20:E20"/>
    <mergeCell ref="F20:I20"/>
    <mergeCell ref="N13:Q13"/>
    <mergeCell ref="N14:Q14"/>
    <mergeCell ref="J12:M12"/>
    <mergeCell ref="N11:Q11"/>
    <mergeCell ref="F13:I13"/>
    <mergeCell ref="B13:E13"/>
    <mergeCell ref="B14:E14"/>
    <mergeCell ref="B11:E11"/>
    <mergeCell ref="B12:E12"/>
    <mergeCell ref="F11:I11"/>
    <mergeCell ref="B41:E41"/>
    <mergeCell ref="K41:N41"/>
    <mergeCell ref="Q41:T41"/>
    <mergeCell ref="B40:D40"/>
    <mergeCell ref="R11:U11"/>
    <mergeCell ref="J16:M16"/>
    <mergeCell ref="J15:M15"/>
    <mergeCell ref="N16:Q16"/>
    <mergeCell ref="E40:F40"/>
    <mergeCell ref="J11:M11"/>
    <mergeCell ref="O40:P40"/>
    <mergeCell ref="R43:U43"/>
    <mergeCell ref="B44:E44"/>
    <mergeCell ref="F44:I44"/>
    <mergeCell ref="J44:M44"/>
    <mergeCell ref="N44:Q44"/>
    <mergeCell ref="R44:U44"/>
    <mergeCell ref="B43:E43"/>
    <mergeCell ref="F43:I43"/>
    <mergeCell ref="Q40:T40"/>
    <mergeCell ref="J43:M43"/>
    <mergeCell ref="N43:Q43"/>
    <mergeCell ref="R45:U45"/>
    <mergeCell ref="B46:E46"/>
    <mergeCell ref="F46:I46"/>
    <mergeCell ref="J46:M46"/>
    <mergeCell ref="N46:Q46"/>
    <mergeCell ref="R46:U46"/>
    <mergeCell ref="B45:E45"/>
    <mergeCell ref="F45:I45"/>
    <mergeCell ref="J45:M45"/>
    <mergeCell ref="N45:Q45"/>
    <mergeCell ref="R47:U47"/>
    <mergeCell ref="B48:E48"/>
    <mergeCell ref="F48:I48"/>
    <mergeCell ref="J48:M48"/>
    <mergeCell ref="N48:Q48"/>
    <mergeCell ref="R48:U48"/>
    <mergeCell ref="B47:E47"/>
    <mergeCell ref="F47:I47"/>
    <mergeCell ref="J47:M47"/>
    <mergeCell ref="N47:Q47"/>
    <mergeCell ref="R49:U49"/>
    <mergeCell ref="B50:E50"/>
    <mergeCell ref="F50:I50"/>
    <mergeCell ref="J50:M50"/>
    <mergeCell ref="N50:Q50"/>
    <mergeCell ref="R50:U50"/>
    <mergeCell ref="B49:E49"/>
    <mergeCell ref="F49:I49"/>
    <mergeCell ref="J49:M49"/>
    <mergeCell ref="N49:Q49"/>
    <mergeCell ref="R51:U51"/>
    <mergeCell ref="B52:E52"/>
    <mergeCell ref="F52:I52"/>
    <mergeCell ref="J52:M52"/>
    <mergeCell ref="N52:Q52"/>
    <mergeCell ref="R52:U52"/>
    <mergeCell ref="B51:E51"/>
    <mergeCell ref="F51:I51"/>
    <mergeCell ref="J51:M51"/>
    <mergeCell ref="N51:Q51"/>
    <mergeCell ref="R53:U53"/>
    <mergeCell ref="B54:E54"/>
    <mergeCell ref="F54:I54"/>
    <mergeCell ref="J54:M54"/>
    <mergeCell ref="N54:Q54"/>
    <mergeCell ref="R54:U54"/>
    <mergeCell ref="B53:E53"/>
    <mergeCell ref="F53:I53"/>
    <mergeCell ref="J53:M53"/>
    <mergeCell ref="N53:Q53"/>
    <mergeCell ref="R55:U55"/>
    <mergeCell ref="B56:E56"/>
    <mergeCell ref="F56:I56"/>
    <mergeCell ref="J56:M56"/>
    <mergeCell ref="N56:Q56"/>
    <mergeCell ref="R56:U56"/>
    <mergeCell ref="B55:E55"/>
    <mergeCell ref="F55:I55"/>
    <mergeCell ref="J55:M55"/>
    <mergeCell ref="N55:Q55"/>
    <mergeCell ref="R57:U57"/>
    <mergeCell ref="B58:N58"/>
    <mergeCell ref="Q58:S58"/>
    <mergeCell ref="T58:U58"/>
    <mergeCell ref="B57:E57"/>
    <mergeCell ref="F57:I57"/>
    <mergeCell ref="A2:V2"/>
    <mergeCell ref="H6:V6"/>
    <mergeCell ref="N18:Q18"/>
    <mergeCell ref="N19:Q19"/>
    <mergeCell ref="Q7:T7"/>
    <mergeCell ref="B7:D7"/>
    <mergeCell ref="T5:U5"/>
    <mergeCell ref="K8:N8"/>
    <mergeCell ref="B8:E8"/>
    <mergeCell ref="L7:N7"/>
    <mergeCell ref="H39:V39"/>
    <mergeCell ref="A33:L33"/>
    <mergeCell ref="A32:V32"/>
    <mergeCell ref="O33:T33"/>
    <mergeCell ref="M33:N33"/>
    <mergeCell ref="U33:V33"/>
    <mergeCell ref="B39:C39"/>
    <mergeCell ref="D39:G39"/>
    <mergeCell ref="I59:P59"/>
    <mergeCell ref="O58:P58"/>
    <mergeCell ref="B61:G61"/>
    <mergeCell ref="H61:U61"/>
    <mergeCell ref="B62:U62"/>
    <mergeCell ref="J57:M57"/>
    <mergeCell ref="N57:Q57"/>
    <mergeCell ref="A67:V67"/>
    <mergeCell ref="F60:P60"/>
    <mergeCell ref="A66:L66"/>
    <mergeCell ref="U66:V66"/>
    <mergeCell ref="O66:T66"/>
    <mergeCell ref="M66:N66"/>
    <mergeCell ref="B60:E60"/>
    <mergeCell ref="Q60:S60"/>
    <mergeCell ref="A64:V64"/>
    <mergeCell ref="A65:V65"/>
    <mergeCell ref="B25:P25"/>
    <mergeCell ref="B5:O5"/>
    <mergeCell ref="P5:S5"/>
    <mergeCell ref="A9:V9"/>
    <mergeCell ref="R12:U12"/>
    <mergeCell ref="A24:V24"/>
    <mergeCell ref="R15:U15"/>
    <mergeCell ref="B6:C6"/>
    <mergeCell ref="O7:P7"/>
    <mergeCell ref="N12:Q12"/>
    <mergeCell ref="R18:U18"/>
    <mergeCell ref="R19:U19"/>
    <mergeCell ref="R20:U20"/>
    <mergeCell ref="R23:U23"/>
    <mergeCell ref="R21:U21"/>
    <mergeCell ref="T60:U60"/>
    <mergeCell ref="A35:V35"/>
    <mergeCell ref="Q59:S59"/>
    <mergeCell ref="T59:U59"/>
    <mergeCell ref="A42:V42"/>
    <mergeCell ref="B1:U1"/>
    <mergeCell ref="A34:U34"/>
    <mergeCell ref="R13:U13"/>
    <mergeCell ref="R14:U14"/>
    <mergeCell ref="B27:P27"/>
    <mergeCell ref="R22:U22"/>
    <mergeCell ref="A31:V31"/>
    <mergeCell ref="J13:M13"/>
    <mergeCell ref="J14:M14"/>
    <mergeCell ref="R16:U16"/>
    <mergeCell ref="B16:E16"/>
    <mergeCell ref="N15:Q15"/>
    <mergeCell ref="N20:Q20"/>
    <mergeCell ref="G7:I7"/>
    <mergeCell ref="O8:P8"/>
    <mergeCell ref="T38:U38"/>
    <mergeCell ref="B38:O38"/>
    <mergeCell ref="P38:S38"/>
    <mergeCell ref="B29:U29"/>
    <mergeCell ref="R17:U17"/>
    <mergeCell ref="G40:I40"/>
    <mergeCell ref="J40:K40"/>
    <mergeCell ref="O41:P41"/>
    <mergeCell ref="F8:G8"/>
    <mergeCell ref="I8:J8"/>
    <mergeCell ref="F41:G41"/>
    <mergeCell ref="I41:J41"/>
    <mergeCell ref="L40:N40"/>
    <mergeCell ref="N17:Q17"/>
    <mergeCell ref="B26:P26"/>
  </mergeCells>
  <conditionalFormatting sqref="J12:U23 J45:U56">
    <cfRule type="cellIs" priority="1" dxfId="0" operator="lessThanOrEqual" stopIfTrue="1">
      <formula>0</formula>
    </cfRule>
  </conditionalFormatting>
  <conditionalFormatting sqref="F14:I23">
    <cfRule type="cellIs" priority="2" dxfId="5" operator="lessThanOrEqual" stopIfTrue="1">
      <formula>0</formula>
    </cfRule>
  </conditionalFormatting>
  <conditionalFormatting sqref="D39:G39 E40:F40 F41 O41 U40:U41 O40:P40 O33:T33 Q59:S59 O66:T66 J40 I41 K4 I3 I36">
    <cfRule type="cellIs" priority="3" dxfId="0" operator="equal" stopIfTrue="1">
      <formula>0</formula>
    </cfRule>
  </conditionalFormatting>
  <conditionalFormatting sqref="D6:F6">
    <cfRule type="cellIs" priority="4" dxfId="0" operator="lessThan" stopIfTrue="1">
      <formula>36161</formula>
    </cfRule>
  </conditionalFormatting>
  <conditionalFormatting sqref="B44:E56">
    <cfRule type="expression" priority="5" dxfId="0" stopIfTrue="1">
      <formula>R44&lt;0</formula>
    </cfRule>
    <cfRule type="cellIs" priority="6" dxfId="0" operator="equal" stopIfTrue="1">
      <formula>0</formula>
    </cfRule>
  </conditionalFormatting>
  <printOptions/>
  <pageMargins left="0.3937007874015748" right="0.1968503937007874" top="0.1968503937007874" bottom="0" header="0" footer="0"/>
  <pageSetup fitToHeight="2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Layout" workbookViewId="0" topLeftCell="A19">
      <selection activeCell="AD16" sqref="AD16"/>
    </sheetView>
  </sheetViews>
  <sheetFormatPr defaultColWidth="11.421875" defaultRowHeight="12.75"/>
  <cols>
    <col min="1" max="1" width="2.8515625" style="20" customWidth="1"/>
    <col min="2" max="7" width="3.7109375" style="20" customWidth="1"/>
    <col min="8" max="8" width="4.421875" style="20" customWidth="1"/>
    <col min="9" max="12" width="3.7109375" style="20" customWidth="1"/>
    <col min="13" max="13" width="2.8515625" style="20" customWidth="1"/>
    <col min="14" max="17" width="3.7109375" style="20" customWidth="1"/>
    <col min="18" max="18" width="5.140625" style="20" customWidth="1"/>
    <col min="19" max="19" width="3.7109375" style="20" customWidth="1"/>
    <col min="20" max="20" width="5.00390625" style="20" customWidth="1"/>
    <col min="21" max="23" width="3.7109375" style="20" customWidth="1"/>
    <col min="24" max="24" width="3.28125" style="20" customWidth="1"/>
    <col min="25" max="25" width="9.421875" style="57" customWidth="1"/>
    <col min="26" max="26" width="6.8515625" style="20" customWidth="1"/>
    <col min="27" max="16384" width="11.421875" style="20" customWidth="1"/>
  </cols>
  <sheetData>
    <row r="1" spans="1:25" ht="95.2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22.5" customHeight="1">
      <c r="A2" s="301" t="s">
        <v>132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</row>
    <row r="3" spans="1:25" ht="20.25">
      <c r="A3" s="301" t="s">
        <v>117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</row>
    <row r="4" spans="1:25" s="5" customFormat="1" ht="40.5" customHeight="1">
      <c r="A4" s="16"/>
      <c r="B4" s="16" t="s">
        <v>93</v>
      </c>
      <c r="C4" s="16"/>
      <c r="D4" s="16"/>
      <c r="E4" s="16"/>
      <c r="F4" s="16"/>
      <c r="G4" s="310">
        <f>'DETALLE BASE'!H4</f>
        <v>0</v>
      </c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</row>
    <row r="5" spans="1:25" s="5" customFormat="1" ht="24.75" customHeight="1">
      <c r="A5" s="16"/>
      <c r="B5" s="302" t="s">
        <v>94</v>
      </c>
      <c r="C5" s="302"/>
      <c r="D5" s="302"/>
      <c r="E5" s="305">
        <f>'CERTIFICADO BASE'!V4</f>
        <v>0</v>
      </c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55"/>
      <c r="R5" s="304"/>
      <c r="S5" s="304"/>
      <c r="T5" s="304"/>
      <c r="U5" s="304"/>
      <c r="V5" s="304"/>
      <c r="W5" s="304"/>
      <c r="X5" s="304"/>
      <c r="Y5" s="304"/>
    </row>
    <row r="6" spans="1:25" s="5" customFormat="1" ht="15.75" customHeight="1">
      <c r="A6" s="16"/>
      <c r="B6" s="302"/>
      <c r="C6" s="302"/>
      <c r="D6" s="302"/>
      <c r="E6" s="307" t="s">
        <v>138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7"/>
      <c r="R6" s="307" t="s">
        <v>97</v>
      </c>
      <c r="S6" s="307"/>
      <c r="T6" s="307"/>
      <c r="U6" s="307"/>
      <c r="V6" s="307"/>
      <c r="W6" s="307"/>
      <c r="X6" s="307"/>
      <c r="Y6" s="307"/>
    </row>
    <row r="7" spans="1:25" s="5" customFormat="1" ht="24" customHeight="1">
      <c r="A7" s="16"/>
      <c r="B7" s="302" t="s">
        <v>99</v>
      </c>
      <c r="C7" s="302"/>
      <c r="D7" s="302"/>
      <c r="E7" s="302"/>
      <c r="F7" s="302"/>
      <c r="G7" s="309"/>
      <c r="H7" s="309"/>
      <c r="I7" s="309"/>
      <c r="J7" s="309"/>
      <c r="K7" s="309"/>
      <c r="L7" s="309"/>
      <c r="M7" s="16"/>
      <c r="N7" s="302" t="s">
        <v>98</v>
      </c>
      <c r="O7" s="302"/>
      <c r="P7" s="302"/>
      <c r="Q7" s="302"/>
      <c r="R7" s="302"/>
      <c r="S7" s="311"/>
      <c r="T7" s="311"/>
      <c r="U7" s="311"/>
      <c r="V7" s="311"/>
      <c r="W7" s="311"/>
      <c r="X7" s="311"/>
      <c r="Y7" s="311"/>
    </row>
    <row r="8" spans="1:25" s="5" customFormat="1" ht="24.75" customHeight="1">
      <c r="A8" s="16"/>
      <c r="B8" s="302" t="s">
        <v>100</v>
      </c>
      <c r="C8" s="302"/>
      <c r="D8" s="302"/>
      <c r="E8" s="302"/>
      <c r="F8" s="302"/>
      <c r="G8" s="302"/>
      <c r="H8" s="302"/>
      <c r="I8" s="300"/>
      <c r="J8" s="300"/>
      <c r="K8" s="300"/>
      <c r="L8" s="300"/>
      <c r="M8" s="16"/>
      <c r="N8" s="302" t="s">
        <v>101</v>
      </c>
      <c r="O8" s="302"/>
      <c r="P8" s="302"/>
      <c r="Q8" s="302"/>
      <c r="R8" s="302"/>
      <c r="S8" s="327">
        <v>44270</v>
      </c>
      <c r="T8" s="327"/>
      <c r="U8" s="327"/>
      <c r="V8" s="327"/>
      <c r="W8" s="327"/>
      <c r="X8" s="327"/>
      <c r="Y8" s="106"/>
    </row>
    <row r="9" spans="1:25" s="5" customFormat="1" ht="24.75" customHeight="1">
      <c r="A9" s="16"/>
      <c r="B9" s="302" t="s">
        <v>95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</row>
    <row r="10" spans="1:25" s="5" customFormat="1" ht="24.75" customHeight="1">
      <c r="A10" s="16"/>
      <c r="B10" s="302" t="s">
        <v>104</v>
      </c>
      <c r="C10" s="302"/>
      <c r="D10" s="308">
        <f>'[1]PARADAS'!F7</f>
        <v>0</v>
      </c>
      <c r="E10" s="308"/>
      <c r="F10" s="16"/>
      <c r="G10" s="303" t="s">
        <v>103</v>
      </c>
      <c r="H10" s="303"/>
      <c r="I10" s="303"/>
      <c r="J10" s="303"/>
      <c r="K10" s="303"/>
      <c r="L10" s="308">
        <f>'[1]PARADAS'!O7</f>
        <v>0</v>
      </c>
      <c r="M10" s="308"/>
      <c r="N10" s="303" t="s">
        <v>107</v>
      </c>
      <c r="O10" s="303"/>
      <c r="P10" s="303"/>
      <c r="Q10" s="303"/>
      <c r="R10" s="303"/>
      <c r="S10" s="308">
        <f>'[1]PARADAS'!U7</f>
        <v>0</v>
      </c>
      <c r="T10" s="308"/>
      <c r="U10" s="303" t="s">
        <v>102</v>
      </c>
      <c r="V10" s="303"/>
      <c r="W10" s="308"/>
      <c r="X10" s="308"/>
      <c r="Y10" s="308"/>
    </row>
    <row r="11" spans="1:25" s="5" customFormat="1" ht="24.75" customHeight="1">
      <c r="A11" s="16"/>
      <c r="B11" s="302" t="s">
        <v>96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</row>
    <row r="12" spans="1:25" s="5" customFormat="1" ht="24.75" customHeight="1">
      <c r="A12" s="16"/>
      <c r="B12" s="302" t="s">
        <v>122</v>
      </c>
      <c r="C12" s="302"/>
      <c r="D12" s="302"/>
      <c r="E12" s="302"/>
      <c r="F12" s="302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</row>
    <row r="13" spans="1:25" s="5" customFormat="1" ht="24.75" customHeight="1">
      <c r="A13" s="16"/>
      <c r="B13" s="302" t="s">
        <v>123</v>
      </c>
      <c r="C13" s="321"/>
      <c r="D13" s="321"/>
      <c r="E13" s="321"/>
      <c r="F13" s="321"/>
      <c r="G13" s="322" t="s">
        <v>139</v>
      </c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25" s="5" customFormat="1" ht="24.75" customHeight="1">
      <c r="A14" s="16"/>
      <c r="B14" s="302" t="s">
        <v>124</v>
      </c>
      <c r="C14" s="302"/>
      <c r="D14" s="302"/>
      <c r="E14" s="110"/>
      <c r="F14" s="110"/>
      <c r="G14" s="110"/>
      <c r="H14" s="323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s="5" customFormat="1" ht="24.75" customHeight="1">
      <c r="A15" s="16"/>
      <c r="B15" s="302" t="s">
        <v>125</v>
      </c>
      <c r="C15" s="110"/>
      <c r="D15" s="110"/>
      <c r="E15" s="110"/>
      <c r="F15" s="110"/>
      <c r="G15" s="110"/>
      <c r="H15" s="110"/>
      <c r="I15" s="108"/>
      <c r="J15" s="108"/>
      <c r="K15" s="108"/>
      <c r="L15" s="108"/>
      <c r="M15" s="319"/>
      <c r="N15" s="319"/>
      <c r="O15" s="319"/>
      <c r="P15" s="319"/>
      <c r="Q15" s="312"/>
      <c r="R15" s="312"/>
      <c r="S15" s="312"/>
      <c r="T15" s="312"/>
      <c r="U15" s="108"/>
      <c r="V15" s="108"/>
      <c r="W15" s="108"/>
      <c r="X15" s="108"/>
      <c r="Y15" s="108"/>
    </row>
    <row r="16" spans="1:25" s="5" customFormat="1" ht="24.75" customHeight="1">
      <c r="A16" s="16"/>
      <c r="B16" s="325" t="s">
        <v>140</v>
      </c>
      <c r="C16" s="110"/>
      <c r="D16" s="110"/>
      <c r="E16" s="110"/>
      <c r="F16" s="110"/>
      <c r="G16" s="110"/>
      <c r="H16" s="110"/>
      <c r="I16" s="110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s="5" customFormat="1" ht="24.75" customHeight="1">
      <c r="A17" s="16"/>
      <c r="B17" s="32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39" customHeight="1">
      <c r="A18" s="18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</row>
    <row r="19" spans="1:26" s="21" customFormat="1" ht="24" customHeight="1">
      <c r="A19" s="19"/>
      <c r="B19" s="316" t="s">
        <v>146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110"/>
    </row>
    <row r="20" spans="1:26" s="21" customFormat="1" ht="24.75" customHeight="1">
      <c r="A20" s="19"/>
      <c r="B20" s="316" t="s">
        <v>145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110"/>
    </row>
    <row r="21" spans="1:26" s="21" customFormat="1" ht="24.75" customHeight="1">
      <c r="A21" s="19"/>
      <c r="B21" s="316" t="s">
        <v>144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7"/>
    </row>
    <row r="22" spans="1:26" s="21" customFormat="1" ht="24" customHeight="1">
      <c r="A22" s="19"/>
      <c r="B22" s="316" t="s">
        <v>143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110"/>
    </row>
    <row r="23" spans="1:26" s="21" customFormat="1" ht="27" customHeight="1">
      <c r="A23" s="72"/>
      <c r="B23" s="316" t="s">
        <v>141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110"/>
      <c r="T23" s="110"/>
      <c r="U23" s="110"/>
      <c r="V23" s="110"/>
      <c r="W23" s="110"/>
      <c r="X23" s="110"/>
      <c r="Y23" s="110"/>
      <c r="Z23" s="110"/>
    </row>
    <row r="24" spans="1:25" s="21" customFormat="1" ht="55.5" customHeight="1">
      <c r="A24" s="19"/>
      <c r="B24" s="312">
        <f>K16</f>
        <v>0</v>
      </c>
      <c r="C24" s="312"/>
      <c r="D24" s="312"/>
      <c r="E24" s="312"/>
      <c r="F24" s="312"/>
      <c r="G24" s="312"/>
      <c r="H24" s="312"/>
      <c r="I24" s="312"/>
      <c r="J24" s="312"/>
      <c r="K24" s="313"/>
      <c r="L24" s="313"/>
      <c r="M24" s="313"/>
      <c r="N24" s="313"/>
      <c r="O24" s="313"/>
      <c r="P24" s="313"/>
      <c r="Q24" s="313"/>
      <c r="R24" s="313"/>
      <c r="S24" s="309">
        <f>S8</f>
        <v>44270</v>
      </c>
      <c r="T24" s="309"/>
      <c r="U24" s="309"/>
      <c r="V24" s="309"/>
      <c r="W24" s="297"/>
      <c r="X24" s="297"/>
      <c r="Y24" s="297"/>
    </row>
    <row r="25" spans="1:25" s="21" customFormat="1" ht="15.75">
      <c r="A25" s="19"/>
      <c r="B25" s="314" t="s">
        <v>106</v>
      </c>
      <c r="C25" s="314"/>
      <c r="D25" s="314"/>
      <c r="E25" s="314"/>
      <c r="F25" s="314"/>
      <c r="G25" s="314"/>
      <c r="H25" s="314"/>
      <c r="I25" s="314"/>
      <c r="J25" s="314"/>
      <c r="K25" s="313"/>
      <c r="L25" s="313"/>
      <c r="M25" s="313"/>
      <c r="N25" s="313"/>
      <c r="O25" s="313"/>
      <c r="P25" s="313"/>
      <c r="Q25" s="313"/>
      <c r="R25" s="313"/>
      <c r="S25" s="314" t="s">
        <v>105</v>
      </c>
      <c r="T25" s="314"/>
      <c r="U25" s="314"/>
      <c r="V25" s="314"/>
      <c r="W25" s="315"/>
      <c r="X25" s="315"/>
      <c r="Y25" s="315"/>
    </row>
    <row r="26" spans="1:25" s="21" customFormat="1" ht="15.75">
      <c r="A26" s="19"/>
      <c r="B26" s="326" t="s">
        <v>140</v>
      </c>
      <c r="C26" s="326"/>
      <c r="D26" s="326"/>
      <c r="E26" s="326"/>
      <c r="F26" s="326"/>
      <c r="G26" s="326"/>
      <c r="H26" s="326"/>
      <c r="I26" s="128"/>
      <c r="J26" s="128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</row>
    <row r="27" spans="1:2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56"/>
    </row>
    <row r="28" s="14" customFormat="1" ht="12.75">
      <c r="Y28" s="57"/>
    </row>
    <row r="29" spans="1:2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sheetProtection/>
  <mergeCells count="56">
    <mergeCell ref="B17:Y18"/>
    <mergeCell ref="B19:Z19"/>
    <mergeCell ref="B20:Z20"/>
    <mergeCell ref="B23:Z23"/>
    <mergeCell ref="B22:Z22"/>
    <mergeCell ref="B26:J26"/>
    <mergeCell ref="S8:Y8"/>
    <mergeCell ref="S24:Y24"/>
    <mergeCell ref="K26:Y26"/>
    <mergeCell ref="B25:J25"/>
    <mergeCell ref="K25:R25"/>
    <mergeCell ref="B13:F13"/>
    <mergeCell ref="G13:Y13"/>
    <mergeCell ref="B14:G14"/>
    <mergeCell ref="H14:Y14"/>
    <mergeCell ref="Q15:Y15"/>
    <mergeCell ref="B15:H15"/>
    <mergeCell ref="I15:L15"/>
    <mergeCell ref="B16:I16"/>
    <mergeCell ref="J16:Y16"/>
    <mergeCell ref="S10:T10"/>
    <mergeCell ref="U10:V10"/>
    <mergeCell ref="W10:Y10"/>
    <mergeCell ref="B11:M11"/>
    <mergeCell ref="N11:Y11"/>
    <mergeCell ref="B12:F12"/>
    <mergeCell ref="N7:R7"/>
    <mergeCell ref="S7:Y7"/>
    <mergeCell ref="B24:J24"/>
    <mergeCell ref="K24:R24"/>
    <mergeCell ref="S25:Y25"/>
    <mergeCell ref="B21:Z21"/>
    <mergeCell ref="B10:C10"/>
    <mergeCell ref="D10:E10"/>
    <mergeCell ref="G12:Y12"/>
    <mergeCell ref="M15:P15"/>
    <mergeCell ref="A1:Y1"/>
    <mergeCell ref="B6:D6"/>
    <mergeCell ref="E6:P6"/>
    <mergeCell ref="R6:Y6"/>
    <mergeCell ref="B8:H8"/>
    <mergeCell ref="N8:R8"/>
    <mergeCell ref="B7:F7"/>
    <mergeCell ref="G7:L7"/>
    <mergeCell ref="A3:Y3"/>
    <mergeCell ref="G4:Y4"/>
    <mergeCell ref="I8:L8"/>
    <mergeCell ref="A2:Y2"/>
    <mergeCell ref="B9:K9"/>
    <mergeCell ref="L9:Y9"/>
    <mergeCell ref="N10:R10"/>
    <mergeCell ref="R5:Y5"/>
    <mergeCell ref="E5:P5"/>
    <mergeCell ref="G10:K10"/>
    <mergeCell ref="L10:M10"/>
    <mergeCell ref="B5:D5"/>
  </mergeCells>
  <conditionalFormatting sqref="D10:E10 L10:M10 S10:T10 W10:X10 G4:Y4 E5:P5 B24:J24">
    <cfRule type="cellIs" priority="1" dxfId="0" operator="equal" stopIfTrue="1">
      <formula>0</formula>
    </cfRule>
  </conditionalFormatting>
  <printOptions/>
  <pageMargins left="0" right="0" top="0.1968503937007874" bottom="0" header="0" footer="0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Comisión de Ruta CNJ</dc:creator>
  <cp:keywords/>
  <dc:description/>
  <cp:lastModifiedBy>Usuario</cp:lastModifiedBy>
  <cp:lastPrinted>2021-04-05T14:03:00Z</cp:lastPrinted>
  <dcterms:created xsi:type="dcterms:W3CDTF">1999-05-07T14:43:17Z</dcterms:created>
  <dcterms:modified xsi:type="dcterms:W3CDTF">2021-04-05T14:27:16Z</dcterms:modified>
  <cp:category/>
  <cp:version/>
  <cp:contentType/>
  <cp:contentStatus/>
</cp:coreProperties>
</file>